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ciprelations-my.sharepoint.com/personal/hayleyb_cipr_co_uk/Documents/Desktop/"/>
    </mc:Choice>
  </mc:AlternateContent>
  <xr:revisionPtr revIDLastSave="0" documentId="8_{6AA9E126-7429-48E8-B5DF-2C643B9D7492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Claim Form 2025" sheetId="22" r:id="rId1"/>
    <sheet name="TRAVEL METHOD" sheetId="20" state="hidden" r:id="rId2"/>
    <sheet name="APPROVERS" sheetId="6" state="hidden" r:id="rId3"/>
    <sheet name="ALL CODES" sheetId="18" state="hidden" r:id="rId4"/>
    <sheet name="FILTERED CODES" sheetId="19" state="hidden" r:id="rId5"/>
    <sheet name="FILTERED LIST" sheetId="21" state="hidden" r:id="rId6"/>
  </sheet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4" i="22" l="1"/>
  <c r="B1" i="21" a="1"/>
  <c r="B1" i="21" s="1"/>
  <c r="A1" i="21" a="1"/>
  <c r="A1" i="21" s="1"/>
  <c r="E10" i="20" l="1"/>
  <c r="E11" i="20"/>
  <c r="E15" i="20"/>
  <c r="E14" i="20"/>
  <c r="E13" i="20"/>
  <c r="E12" i="20"/>
  <c r="E9" i="20"/>
  <c r="E8" i="20"/>
  <c r="E7" i="20"/>
  <c r="E6" i="20"/>
  <c r="E5" i="20"/>
  <c r="E4" i="20"/>
  <c r="E3" i="20"/>
  <c r="E2" i="20"/>
  <c r="A1" i="19"/>
  <c r="A2" i="19" s="1" a="1"/>
  <c r="A2" i="19" s="1"/>
  <c r="H220" i="18"/>
  <c r="H219" i="18"/>
  <c r="H218" i="18"/>
  <c r="H217" i="18"/>
  <c r="H216" i="18"/>
  <c r="H215" i="18"/>
  <c r="H214" i="18"/>
  <c r="H213" i="18"/>
  <c r="H212" i="18"/>
  <c r="H211" i="18"/>
  <c r="H210" i="18"/>
  <c r="H209" i="18"/>
  <c r="H208" i="18"/>
  <c r="H207" i="18"/>
  <c r="H206" i="18"/>
  <c r="H205" i="18"/>
  <c r="H204" i="18"/>
  <c r="H203" i="18"/>
  <c r="H202" i="18"/>
  <c r="H201" i="18"/>
  <c r="H200" i="18"/>
  <c r="H199" i="18"/>
  <c r="H198" i="18"/>
  <c r="H197" i="18"/>
  <c r="H196" i="18"/>
  <c r="H195" i="18"/>
  <c r="H194" i="18"/>
  <c r="H193" i="18"/>
  <c r="H192" i="18"/>
  <c r="H191" i="18"/>
  <c r="H190" i="18"/>
  <c r="H189" i="18"/>
  <c r="H188" i="18"/>
  <c r="H187" i="18"/>
  <c r="H186" i="18"/>
  <c r="H185" i="18"/>
  <c r="H184" i="18"/>
  <c r="H183" i="18"/>
  <c r="H182" i="18"/>
  <c r="H181" i="18"/>
  <c r="H180" i="18"/>
  <c r="H179" i="18"/>
  <c r="H178" i="18"/>
  <c r="H177" i="18"/>
  <c r="H176" i="18"/>
  <c r="H175" i="18"/>
  <c r="H174" i="18"/>
  <c r="H173" i="18"/>
  <c r="H172" i="18"/>
  <c r="H171" i="18"/>
  <c r="H170" i="18"/>
  <c r="H169" i="18"/>
  <c r="H168" i="18"/>
  <c r="H167" i="18"/>
  <c r="H166" i="18"/>
  <c r="H165" i="18"/>
  <c r="H164" i="18"/>
  <c r="H163" i="18"/>
  <c r="H162" i="18"/>
  <c r="H161" i="18"/>
  <c r="H160" i="18"/>
  <c r="H159" i="18"/>
  <c r="H158" i="18"/>
  <c r="H157" i="18"/>
  <c r="H156" i="18"/>
  <c r="H155" i="18"/>
  <c r="H154" i="18"/>
  <c r="H153" i="18"/>
  <c r="H152" i="18"/>
  <c r="H151" i="18"/>
  <c r="H150" i="18"/>
  <c r="H149" i="18"/>
  <c r="H148" i="18"/>
  <c r="H147" i="18"/>
  <c r="H146" i="18"/>
  <c r="H145" i="18"/>
  <c r="H144" i="18"/>
  <c r="H143" i="18"/>
  <c r="H142" i="18"/>
  <c r="H141" i="18"/>
  <c r="H140" i="18"/>
  <c r="H139" i="18"/>
  <c r="H138" i="18"/>
  <c r="H137" i="18"/>
  <c r="H136" i="18"/>
  <c r="H135" i="18"/>
  <c r="H134" i="18"/>
  <c r="H133" i="18"/>
  <c r="H132" i="18"/>
  <c r="H131" i="18"/>
  <c r="H130" i="18"/>
  <c r="H129" i="18"/>
  <c r="H128" i="18"/>
  <c r="H127" i="18"/>
  <c r="H126" i="18"/>
  <c r="H125" i="18"/>
  <c r="H124" i="18"/>
  <c r="H123" i="18"/>
  <c r="H122" i="18"/>
  <c r="H121" i="18"/>
  <c r="H120" i="18"/>
  <c r="H119" i="18"/>
  <c r="H118" i="18"/>
  <c r="H117" i="18"/>
  <c r="H116" i="18"/>
  <c r="H115" i="18"/>
  <c r="H114" i="18"/>
  <c r="H113" i="18"/>
  <c r="H112" i="18"/>
  <c r="H111" i="18"/>
  <c r="H110" i="18"/>
  <c r="H109" i="18"/>
  <c r="H108" i="18"/>
  <c r="H107" i="18"/>
  <c r="H106" i="18"/>
  <c r="H105" i="18"/>
  <c r="H104" i="18"/>
  <c r="H103" i="18"/>
  <c r="H102" i="18"/>
  <c r="H101" i="18"/>
  <c r="H100" i="18"/>
  <c r="H99" i="18"/>
  <c r="H98" i="18"/>
  <c r="H97" i="18"/>
  <c r="H96" i="18"/>
  <c r="H95" i="18"/>
  <c r="H94" i="18"/>
  <c r="H93" i="18"/>
  <c r="H92" i="18"/>
  <c r="H91" i="18"/>
  <c r="H90" i="18"/>
  <c r="H89" i="18"/>
  <c r="H88" i="18"/>
  <c r="H87" i="18"/>
  <c r="H86" i="18"/>
  <c r="H85" i="18"/>
  <c r="H84" i="18"/>
  <c r="H83" i="18"/>
  <c r="H82" i="18"/>
  <c r="H81" i="18"/>
  <c r="H80" i="18"/>
  <c r="H79" i="18"/>
  <c r="H78" i="18"/>
  <c r="H77" i="18"/>
  <c r="H76" i="18"/>
  <c r="H75" i="18"/>
  <c r="H74" i="18"/>
  <c r="H73" i="18"/>
  <c r="H72" i="18"/>
  <c r="H71" i="18"/>
  <c r="H70" i="18"/>
  <c r="H69" i="18"/>
  <c r="H68" i="18"/>
  <c r="H67" i="18"/>
  <c r="H66" i="18"/>
  <c r="H65" i="18"/>
  <c r="H64" i="18"/>
  <c r="H63" i="18"/>
  <c r="H62" i="18"/>
  <c r="H61" i="18"/>
  <c r="H60" i="18"/>
  <c r="H59" i="18"/>
  <c r="H58" i="18"/>
  <c r="H57" i="18"/>
  <c r="H56" i="18"/>
  <c r="H55" i="18"/>
  <c r="H54" i="18"/>
  <c r="H53" i="18"/>
  <c r="H52" i="18"/>
  <c r="H51" i="18"/>
  <c r="H50" i="18"/>
  <c r="H49" i="18"/>
  <c r="H48" i="18"/>
  <c r="H47" i="18"/>
  <c r="H46" i="18"/>
  <c r="H45" i="18"/>
  <c r="H44" i="18"/>
  <c r="H43" i="18"/>
  <c r="H42" i="18"/>
  <c r="H41" i="18"/>
  <c r="H40" i="18"/>
  <c r="H39" i="18"/>
  <c r="H38" i="18"/>
  <c r="H37" i="18"/>
  <c r="H36" i="18"/>
  <c r="H35" i="18"/>
  <c r="H34" i="18"/>
  <c r="H33" i="18"/>
  <c r="H32" i="18"/>
  <c r="H31" i="18"/>
  <c r="H30" i="18"/>
  <c r="H29" i="18"/>
  <c r="H28" i="18"/>
  <c r="H27" i="18"/>
  <c r="H26" i="18"/>
  <c r="H25" i="18"/>
  <c r="H24" i="18"/>
  <c r="H23" i="18"/>
  <c r="H22" i="18"/>
  <c r="H21" i="18"/>
  <c r="H20" i="18"/>
  <c r="H19" i="18"/>
  <c r="H18" i="18"/>
  <c r="H17" i="18"/>
  <c r="H16" i="18"/>
  <c r="H15" i="18"/>
  <c r="H14" i="18"/>
  <c r="H13" i="18"/>
  <c r="H12" i="18"/>
  <c r="H11" i="18"/>
  <c r="H10" i="18"/>
  <c r="H9" i="18"/>
  <c r="H8" i="18"/>
  <c r="H7" i="18"/>
  <c r="H6" i="18"/>
  <c r="H5" i="18"/>
  <c r="H4" i="18"/>
  <c r="H3" i="18"/>
  <c r="H2" i="18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<sst xmlns="http://schemas.openxmlformats.org/spreadsheetml/2006/main" count="1182" uniqueCount="688">
  <si>
    <t>Claimant Name</t>
  </si>
  <si>
    <t>Bank Details</t>
  </si>
  <si>
    <t>Bank name:</t>
  </si>
  <si>
    <t>Expense Details</t>
  </si>
  <si>
    <t>Amount (£)</t>
  </si>
  <si>
    <t>Total:</t>
  </si>
  <si>
    <t xml:space="preserve">Company Incorporated by Royal Charter </t>
  </si>
  <si>
    <t>(England/Wales) No. RC000801</t>
  </si>
  <si>
    <t>VAT Registration Number 234 2948 59</t>
  </si>
  <si>
    <t>Select Approver</t>
  </si>
  <si>
    <t>E</t>
  </si>
  <si>
    <t>ADV-ADV-BOA01-E</t>
  </si>
  <si>
    <t>154/4402</t>
  </si>
  <si>
    <t>ADVOCATING PUBLIC RELATIONS MANAGEMENT - BOARD PROJECTS (154/4402)</t>
  </si>
  <si>
    <t>DIS-DIS-STA01-E</t>
  </si>
  <si>
    <t>301/4200</t>
  </si>
  <si>
    <t>DISCIPLINARY - Stationery (301/4200)</t>
  </si>
  <si>
    <t>DIS-DIS-LEG01-E</t>
  </si>
  <si>
    <t>301/4400</t>
  </si>
  <si>
    <t>DISCIPLINARY - Legal and Professional Fees (301/4400)</t>
  </si>
  <si>
    <t>DIS-DIS-VEN01-E</t>
  </si>
  <si>
    <t>301/5530</t>
  </si>
  <si>
    <t>DISCIPLINARY - Venue Cost (301/5530)</t>
  </si>
  <si>
    <t>DIS-DIS-TRA01-E</t>
  </si>
  <si>
    <t>301/5548</t>
  </si>
  <si>
    <t>DISCIPLINARY - Travel Costs (301/5548)</t>
  </si>
  <si>
    <t>DIS-DIS-CAT01-E</t>
  </si>
  <si>
    <t>301/5556</t>
  </si>
  <si>
    <t>DISCIPLINARY - Catering (301/5556)</t>
  </si>
  <si>
    <t>GOV-GOV-STA05-E</t>
  </si>
  <si>
    <t>401/4200</t>
  </si>
  <si>
    <t>GOVERNANCE - Stationery (401/4200)</t>
  </si>
  <si>
    <t>GOV-GOV-STA06-E</t>
  </si>
  <si>
    <t>401/4230</t>
  </si>
  <si>
    <t>GOVERNANCE - STAFF EXPENSES @ GOVERNANCE MEETINGS (401/4230)</t>
  </si>
  <si>
    <t>GOV-GOV-BOA01-E</t>
  </si>
  <si>
    <t>401/4250</t>
  </si>
  <si>
    <t>GOVERNANCE - Board/Council Travel Costs (401/4250)</t>
  </si>
  <si>
    <t>GOV-GOV-BOA02-E</t>
  </si>
  <si>
    <t>401/4251</t>
  </si>
  <si>
    <t>GOVERNANCE - Board/Council Subsistence Cost (401/4251)</t>
  </si>
  <si>
    <t>GOV-GOV-BOA03-E</t>
  </si>
  <si>
    <t>401/4252</t>
  </si>
  <si>
    <t>GOVERNANCE - Board/Council Accomodation Costs (401/4252)</t>
  </si>
  <si>
    <t>GOV-GOV-CEO01-E</t>
  </si>
  <si>
    <t>401/4260</t>
  </si>
  <si>
    <t>GOVERNANCE - CEO Travel Costs (401/4260)</t>
  </si>
  <si>
    <t>GOV-GOV-CEO02-E</t>
  </si>
  <si>
    <t>401/4261</t>
  </si>
  <si>
    <t>GOVERNANCE - CEO Subsistence Costs (401/4261)</t>
  </si>
  <si>
    <t>GOV-GOV-CEO03-E</t>
  </si>
  <si>
    <t>401/4262</t>
  </si>
  <si>
    <t>GOVERNANCE - CEO Accommodation Costs (401/4262)</t>
  </si>
  <si>
    <t>GOV-GOV-CEO04-E</t>
  </si>
  <si>
    <t>401/4263</t>
  </si>
  <si>
    <t>GOVERNANCE - CEO Entertaining Costs (401/4263)</t>
  </si>
  <si>
    <t>GOV-GOV-PRE01-E</t>
  </si>
  <si>
    <t>401/4270</t>
  </si>
  <si>
    <t>GOVERNANCE - President Travel Costs (401/4270)</t>
  </si>
  <si>
    <t>GOV-GOV-PRE02-E</t>
  </si>
  <si>
    <t>401/4271</t>
  </si>
  <si>
    <t>GOVERNANCE - President Subsistence Costs (401/4271)</t>
  </si>
  <si>
    <t>GOV-GOV-PRE03-E</t>
  </si>
  <si>
    <t>401/4272</t>
  </si>
  <si>
    <t>GOVERNANCE - President Accommodation Costs (401/4272)</t>
  </si>
  <si>
    <t>GOV-GOV-PRE04-E</t>
  </si>
  <si>
    <t>401/4273</t>
  </si>
  <si>
    <t>GOVERNANCE - President Entertaining Costs (401/4273)</t>
  </si>
  <si>
    <t>GOV-GOV-SUB01-E</t>
  </si>
  <si>
    <t>401/4330</t>
  </si>
  <si>
    <t>GOVERNANCE - Subscriptions to External Bodies (401/4330)</t>
  </si>
  <si>
    <t>GOV-GOV-LEG01-E</t>
  </si>
  <si>
    <t>401/4400</t>
  </si>
  <si>
    <t>GOVERNANCE - Legal and Professional Fees (401/4400)</t>
  </si>
  <si>
    <t>GOV-GOV-VEN01-E</t>
  </si>
  <si>
    <t>401/5530</t>
  </si>
  <si>
    <t>GOVERNANCE - Venue Cost (401/5530)</t>
  </si>
  <si>
    <t>GOV-GOV-STA01-E</t>
  </si>
  <si>
    <t>401/7175</t>
  </si>
  <si>
    <t>GOVERNANCE - Staff Training (401/7175)</t>
  </si>
  <si>
    <t>CLAIRE BLOOMER</t>
  </si>
  <si>
    <t>VOL-VOL-VEN01-E</t>
  </si>
  <si>
    <t>16/5530</t>
  </si>
  <si>
    <t>VOLUNTEER CONFERENCE - Venue Cost (16/5530)</t>
  </si>
  <si>
    <t>VOL-VOL-VOL03-E</t>
  </si>
  <si>
    <t>16/5531</t>
  </si>
  <si>
    <t>VOLUNTEER CONFERENCE - Volunteer Expenses (16/5531)</t>
  </si>
  <si>
    <t>BUI-BUI-SUB01-E</t>
  </si>
  <si>
    <t>151/4330</t>
  </si>
  <si>
    <t>BUILDING A RESILIENT COMMUNITY OF PRACTICE MANAGEMENT - Subscriptions to External Bodies (151/4330)</t>
  </si>
  <si>
    <t>BUI-BUI-BOA01-E</t>
  </si>
  <si>
    <t>151/4402</t>
  </si>
  <si>
    <t>BUILDING A RESILIENT COMMUNITY OF PRACTICE MANAGEMENT - BOARD PROJECTS (151/4402)</t>
  </si>
  <si>
    <t>BUI-BUI-TRA01-E</t>
  </si>
  <si>
    <t>151/5548</t>
  </si>
  <si>
    <t>BUILDING A RESILIENT COMMUNITY OF PRACTICE MANAGEMENT - Travel Costs (151/5548)</t>
  </si>
  <si>
    <t>BUI-BUI-CAT01-E</t>
  </si>
  <si>
    <t>151/5556</t>
  </si>
  <si>
    <t>BUILDING A RESILIENT COMMUNITY OF PRACTICE MANAGEMENT - Catering (151/5556)</t>
  </si>
  <si>
    <t>STA-HUM-SUB01-E</t>
  </si>
  <si>
    <t>431/4330</t>
  </si>
  <si>
    <t>HR - Subscriptions to External Bodies (431/4330)</t>
  </si>
  <si>
    <t>STA-HUM-LEG01-E</t>
  </si>
  <si>
    <t>431/4400</t>
  </si>
  <si>
    <t>HR - Legal and Professional Fees (431/4400)</t>
  </si>
  <si>
    <t>STA-HUM-TRA01-E</t>
  </si>
  <si>
    <t>431/5548</t>
  </si>
  <si>
    <t>HR - Travel Costs (431/5548)</t>
  </si>
  <si>
    <t>STA-HUM-STA01-E</t>
  </si>
  <si>
    <t>431/7175</t>
  </si>
  <si>
    <t>HR - Staff Training (431/7175)</t>
  </si>
  <si>
    <t>STA-HUM-REC01-E</t>
  </si>
  <si>
    <t>431/7176</t>
  </si>
  <si>
    <t>HR - Recruitment (431/7176)</t>
  </si>
  <si>
    <t>STA-FAC-REN01-E</t>
  </si>
  <si>
    <t>433/4140</t>
  </si>
  <si>
    <t>FACILITIES - Rent  (433/4140)</t>
  </si>
  <si>
    <t>STA-FAC-OTH01-E</t>
  </si>
  <si>
    <t>433/4170</t>
  </si>
  <si>
    <t>FACILITIES - Other Premises Costs  (433/4170)</t>
  </si>
  <si>
    <t>STA-FAC-STA01-E</t>
  </si>
  <si>
    <t>433/4200</t>
  </si>
  <si>
    <t>FACILITIES - Stationery (433/4200)</t>
  </si>
  <si>
    <t>STA-FAC-POS01-E</t>
  </si>
  <si>
    <t>433/4210</t>
  </si>
  <si>
    <t>FACILITIES - Postage (433/4210)</t>
  </si>
  <si>
    <t>STA-FAC-LEG01-E</t>
  </si>
  <si>
    <t>433/4400</t>
  </si>
  <si>
    <t>FACILITIES - Legal and Professional Fees (433/4400)</t>
  </si>
  <si>
    <t>STA-FAC-INS01-E</t>
  </si>
  <si>
    <t>433/4650</t>
  </si>
  <si>
    <t>FACILITIES - Insurances (433/4650)</t>
  </si>
  <si>
    <t>STA-FAC-VEN01-E</t>
  </si>
  <si>
    <t>433/5530</t>
  </si>
  <si>
    <t>FACILITIES - Venue Cost (433/5530)</t>
  </si>
  <si>
    <t>STA-FAC-TRA01-E</t>
  </si>
  <si>
    <t>433/5548</t>
  </si>
  <si>
    <t>FACILITIES - Travel Costs (433/5548)</t>
  </si>
  <si>
    <t>STA-FAC-CAT01-E</t>
  </si>
  <si>
    <t>433/5556</t>
  </si>
  <si>
    <t>FACILITIES - Catering (433/5556)</t>
  </si>
  <si>
    <t>VOL-VOL-LEG01-E</t>
  </si>
  <si>
    <t>434/4400</t>
  </si>
  <si>
    <t>VOLUNTEER MANAGEMENT, NETWORKS &amp; PANELS - Legal and Professional Fees (434/4400)</t>
  </si>
  <si>
    <t>VOL-VOL-VEN02-E</t>
  </si>
  <si>
    <t>434/5530</t>
  </si>
  <si>
    <t>VOLUNTEER MANAGEMENT, NETWORKS &amp; PANELS - Venue Cost (434/5530)</t>
  </si>
  <si>
    <t>VOL-VOL-VOL01-E</t>
  </si>
  <si>
    <t>434/5531</t>
  </si>
  <si>
    <t>VOLUNTEER MANAGEMENT, NETWORKS &amp; PANELS - Volunteer Expenses (434/5531)</t>
  </si>
  <si>
    <t>S</t>
  </si>
  <si>
    <t>STA-HUM-OTH01-S</t>
  </si>
  <si>
    <t>431/7174</t>
  </si>
  <si>
    <t>HR - Other Staff Costs (431/7174)</t>
  </si>
  <si>
    <t>STA-HUM-OTH02-S</t>
  </si>
  <si>
    <t>HR - PSA (431/7174)</t>
  </si>
  <si>
    <t>STA-HUM-OTH03-S</t>
  </si>
  <si>
    <t>HR - GIFTS (431/7174)</t>
  </si>
  <si>
    <t>STA-HUM-OTH04-S</t>
  </si>
  <si>
    <t>HR - HEALTHCARE (MEDICASH/VITALITY) (431/7174)</t>
  </si>
  <si>
    <t>STA-HUM-OTH05-S</t>
  </si>
  <si>
    <t>HR - INSURANCES (GROUPLIFE / PHI) (431/7174)</t>
  </si>
  <si>
    <t>STA-HUM-OTH06-S</t>
  </si>
  <si>
    <t>HR - PAYROLL FEES (431/7174)</t>
  </si>
  <si>
    <t>STA-HUM-OTH07-S</t>
  </si>
  <si>
    <t>HR - VOUCHERS (431/7174)</t>
  </si>
  <si>
    <t>STA-HUM-OTH08-S</t>
  </si>
  <si>
    <t>HR - TRAVEL CONTRACTUAL (431/7174)</t>
  </si>
  <si>
    <t>STA-HUM-OTH09-S</t>
  </si>
  <si>
    <t>HR - TRAVEL SOCIAL  (431/7174)</t>
  </si>
  <si>
    <t>STA-HUM-OTH10-S</t>
  </si>
  <si>
    <t>433/7174</t>
  </si>
  <si>
    <t>FACILITIES - Other Staff Costs (433/7174)</t>
  </si>
  <si>
    <t>SUKHJIT GREWAL</t>
  </si>
  <si>
    <t>BUI-PRO-SUB01-E</t>
  </si>
  <si>
    <t>1/4330</t>
  </si>
  <si>
    <t>PROFESSIONAL DEVELOPMENT &amp; MEMBERSHIP - Subscriptions to External Bodies (1/4330)</t>
  </si>
  <si>
    <t>BUI-PRO-TRA01-E</t>
  </si>
  <si>
    <t>1/5548</t>
  </si>
  <si>
    <t>PROFESSIONAL DEVELOPMENT &amp; MEMBERSHIP - Travel Costs (1/5548)</t>
  </si>
  <si>
    <t>BUI-PRO-CAT01-E</t>
  </si>
  <si>
    <t>1/5556</t>
  </si>
  <si>
    <t>PROFESSIONAL DEVELOPMENT &amp; MEMBERSHIP - Catering (1/5556)</t>
  </si>
  <si>
    <t>BUI-INT-LEG01-E</t>
  </si>
  <si>
    <t>40/4400</t>
  </si>
  <si>
    <t>INTERNATIONALISATION - Legal and Professional Fees (40/4400)</t>
  </si>
  <si>
    <t>BUI-INT-TUT01-E</t>
  </si>
  <si>
    <t>40/5320</t>
  </si>
  <si>
    <t>INTERNATIONALISATION - Tutor Fees (OPEN TRAINING ONLY) (40/5320)</t>
  </si>
  <si>
    <t>BUI-INT-WOR01-E</t>
  </si>
  <si>
    <t>40/5326</t>
  </si>
  <si>
    <t>INTERNATIONALISATION - Workshop Course Materials (40/5326)</t>
  </si>
  <si>
    <t>BUI-INT-TRA01-E</t>
  </si>
  <si>
    <t>40/5548</t>
  </si>
  <si>
    <t>INTERNATIONALISATION - Travel Costs (40/5548)</t>
  </si>
  <si>
    <t>BUI-INT-COR01-E</t>
  </si>
  <si>
    <t>40/6000</t>
  </si>
  <si>
    <t>INTERNATIONALISATION - CORPORATE COMMUNICATIONS (FORMERLY Marketing &amp; PR) (40/6000)</t>
  </si>
  <si>
    <t>LEA-LEA-BOA01-E</t>
  </si>
  <si>
    <t>152/4402</t>
  </si>
  <si>
    <t>LEADING PRACTICE DEVELOPMENT MANAGEMENT - BOARD PROJECTS (152/4402)</t>
  </si>
  <si>
    <t>CHA-CHA-BOA01-E</t>
  </si>
  <si>
    <t>153/4402</t>
  </si>
  <si>
    <t>CHAMPIONING LIFELONG LEARNING MANAGEMENT - BOARD PROJECTS (153/4402)</t>
  </si>
  <si>
    <t>SARAH ION</t>
  </si>
  <si>
    <t>INF-PAR-MIS01-E</t>
  </si>
  <si>
    <t>103/3407</t>
  </si>
  <si>
    <t>PARTNERS - Miscellaneous costs (103/3407)</t>
  </si>
  <si>
    <t>MAR-OTH-BRA01-E</t>
  </si>
  <si>
    <t>135/5534</t>
  </si>
  <si>
    <t>OTHER EVENTS -  BRANDING &amp; CREATIVE (FORMERLY Printing &amp; Design) (135/5534)</t>
  </si>
  <si>
    <t>MAR-OTH-COR01-E</t>
  </si>
  <si>
    <t>135/6000</t>
  </si>
  <si>
    <t>OTHER EVENTS - CORPORATE COMMUNICATIONS (FORMERLY Marketing &amp; PR) (135/6000)</t>
  </si>
  <si>
    <t>MAR-NAT-BRA01-E</t>
  </si>
  <si>
    <t>137/5534</t>
  </si>
  <si>
    <t>NATIONAL CONFERENCE -  BRANDING &amp; CREATIVE (FORMERLY Printing &amp; Design) (137/5534)</t>
  </si>
  <si>
    <t>MAR-NAT-COR01-E</t>
  </si>
  <si>
    <t>137/6000</t>
  </si>
  <si>
    <t>NATIONAL CONFERENCE - CORPORATE COMMUNICATIONS (FORMERLY Marketing &amp; PR) (137/6000)</t>
  </si>
  <si>
    <t>ANN-ANN-LEG01-E</t>
  </si>
  <si>
    <t>136/4400</t>
  </si>
  <si>
    <t>ANNIVERSARY EVENTS - Legal and Professional Fees (136/4400)</t>
  </si>
  <si>
    <t>ANN-ANN-VEN01-E</t>
  </si>
  <si>
    <t>136/5530</t>
  </si>
  <si>
    <t>ANNIVERSARY EVENTS - Venue Cost (136/5530)</t>
  </si>
  <si>
    <t>ANN-ANN-VOL01-E</t>
  </si>
  <si>
    <t>136/5531</t>
  </si>
  <si>
    <t>ANNIVERSARY EVENTS - Volunteer Expenses (136/5531)</t>
  </si>
  <si>
    <t>MAR-ANN-BRA01-E</t>
  </si>
  <si>
    <t>136/5534</t>
  </si>
  <si>
    <t>ANNIVERSARY EVENTS -  BRANDING &amp; CREATIVE (FORMERLY Printing &amp; Design) (136/5534)</t>
  </si>
  <si>
    <t>ANN-ANN-TRA01-E</t>
  </si>
  <si>
    <t>136/5548</t>
  </si>
  <si>
    <t>ANNIVERSARY EVENTS - Travel Costs (136/5548)</t>
  </si>
  <si>
    <t>ANN-ANN-CAT01-E</t>
  </si>
  <si>
    <t>136/5556</t>
  </si>
  <si>
    <t>ANNIVERSARY EVENTS - Catering (136/5556)</t>
  </si>
  <si>
    <t>MAR-BUS-BRA01-E</t>
  </si>
  <si>
    <t>5/5534</t>
  </si>
  <si>
    <t>BUSINESS DEVELOPMENT -  BRANDING &amp; CREATIVE (FORMERLY Printing &amp; Design) (5/5534)</t>
  </si>
  <si>
    <t>MAR-BUS-COR01-E</t>
  </si>
  <si>
    <t>5/6000</t>
  </si>
  <si>
    <t>BUSINESS DEVELOPMENT - CORPORATE COMMUNICATIONS (FORMERLY Marketing &amp; PR) (5/6000)</t>
  </si>
  <si>
    <t>MAR-CHA-BRA01-E</t>
  </si>
  <si>
    <t>7/5534</t>
  </si>
  <si>
    <t>CHARTERSHIP -  BRANDING &amp; CREATIVE (FORMERLY Printing &amp; Design) (7/5534)</t>
  </si>
  <si>
    <t>MAR-CPD-BRA01-E</t>
  </si>
  <si>
    <t>15/5534</t>
  </si>
  <si>
    <t>CPD -  BRANDING &amp; CREATIVE (FORMERLY Printing &amp; Design) (15/5534)</t>
  </si>
  <si>
    <t>MAR-CPD-COR01-E</t>
  </si>
  <si>
    <t>15/6000</t>
  </si>
  <si>
    <t>CPD - CORPORATE COMMUNICATIONS (FORMERLY Marketing &amp; PR) (15/6000)</t>
  </si>
  <si>
    <t>MAR-IN -COR01-E</t>
  </si>
  <si>
    <t>30/6000</t>
  </si>
  <si>
    <t>IN HOUSE (BESPOKE) TRAINING - CORPORATE COMMUNICATIONS (FORMERLY Marketing &amp; PR) (30/6000)</t>
  </si>
  <si>
    <t>MAR-OPE-BRA01-E</t>
  </si>
  <si>
    <t>33/5534</t>
  </si>
  <si>
    <t>OPEN TRAINING (WORKSHOPS) -  BRANDING &amp; CREATIVE (FORMERLY Printing &amp; Design) (33/5534)</t>
  </si>
  <si>
    <t>MAR-OPE-COR01-E</t>
  </si>
  <si>
    <t>33/6000</t>
  </si>
  <si>
    <t>OPEN TRAINING (WORKSHOPS) - CORPORATE COMMUNICATIONS (FORMERLY Marketing &amp; PR) (33/6000)</t>
  </si>
  <si>
    <t>MAR-ELE-COR01-E</t>
  </si>
  <si>
    <t>35/6000</t>
  </si>
  <si>
    <t>E-LEARNING - CORPORATE COMMUNICATIONS (FORMERLY Marketing &amp; PR) (35/6000)</t>
  </si>
  <si>
    <t>MAR-AWA-BRA01-E</t>
  </si>
  <si>
    <t>20/5534</t>
  </si>
  <si>
    <t>AWARDING BODY -  BRANDING &amp; CREATIVE (FORMERLY Printing &amp; Design) (20/5534)</t>
  </si>
  <si>
    <t>MAR-AWA-COR01-E</t>
  </si>
  <si>
    <t>20/6000</t>
  </si>
  <si>
    <t>AWARDING BODY - CORPORATE COMMUNICATIONS (FORMERLY Marketing &amp; PR) (20/6000)</t>
  </si>
  <si>
    <t>MAR-POL-BRA01-E</t>
  </si>
  <si>
    <t>101/5534</t>
  </si>
  <si>
    <t>POLICY (FORMERLY POLICY &amp; COMMUNICATIONS) -  BRANDING &amp; CREATIVE (FORMERLY Printing &amp; Design) (101/5534)</t>
  </si>
  <si>
    <t>MAR-POL-BRA02-E</t>
  </si>
  <si>
    <t>110/5534</t>
  </si>
  <si>
    <t>POLICY DEVELOPMENT SEE 101 POLICY -  BRANDING &amp; CREATIVE (FORMERLY Printing &amp; Design) (110/5534)</t>
  </si>
  <si>
    <t>MAR-POL-COR01-E</t>
  </si>
  <si>
    <t>110/6000</t>
  </si>
  <si>
    <t>POLICY DEVELOPMENT SEE 101 POLICY - CORPORATE COMMUNICATIONS (FORMERLY Marketing &amp; PR) (110/6000)</t>
  </si>
  <si>
    <t>MAR-MAR-SOC01-E</t>
  </si>
  <si>
    <t>113/4329</t>
  </si>
  <si>
    <t>MARKETING COMMUNICATIONS (FORMERLY COMMUNICATIONS &amp; PR) - SOCIAL &amp; DIGITAL COMMUNICATIONS (113/4329)</t>
  </si>
  <si>
    <t>MAR-MAR-SUB01-E</t>
  </si>
  <si>
    <t>113/4330</t>
  </si>
  <si>
    <t>MARKETING COMMUNICATIONS (FORMERLY COMMUNICATIONS &amp; PR) - Subscriptions to External Bodies (113/4330)</t>
  </si>
  <si>
    <t>MAR-MAR-LEG01-E</t>
  </si>
  <si>
    <t>113/4400</t>
  </si>
  <si>
    <t>MARKETING COMMUNICATIONS (FORMERLY COMMUNICATIONS &amp; PR) - Legal and Professional Fees (113/4400)</t>
  </si>
  <si>
    <t>MAR-MAR-BRA01-E</t>
  </si>
  <si>
    <t>113/5534</t>
  </si>
  <si>
    <t>MARKETING COMMUNICATIONS (FORMERLY COMMUNICATIONS &amp; PR) -  BRANDING &amp; CREATIVE (FORMERLY Printing &amp; Design) (113/5534)</t>
  </si>
  <si>
    <t>MAR-MAR-COU01-E</t>
  </si>
  <si>
    <t>113/5536</t>
  </si>
  <si>
    <t>MARKETING COMMUNICATIONS (FORMERLY COMMUNICATIONS &amp; PR) - Couriers &amp; Shipping (113/5536)</t>
  </si>
  <si>
    <t>MAR-MAR-TRA01-E</t>
  </si>
  <si>
    <t>113/5548</t>
  </si>
  <si>
    <t>MARKETING COMMUNICATIONS (FORMERLY COMMUNICATIONS &amp; PR) - Travel Costs (113/5548)</t>
  </si>
  <si>
    <t>MAR-MAR-CAT01-E</t>
  </si>
  <si>
    <t>113/5556</t>
  </si>
  <si>
    <t>MARKETING COMMUNICATIONS (FORMERLY COMMUNICATIONS &amp; PR) - Catering (113/5556)</t>
  </si>
  <si>
    <t>MAR-MAR-COR01-E</t>
  </si>
  <si>
    <t>113/6000</t>
  </si>
  <si>
    <t>MARKETING COMMUNICATIONS (FORMERLY COMMUNICATIONS &amp; PR) - CORPORATE COMMUNICATIONS (FORMERLY Marketing &amp; PR) (113/6000)</t>
  </si>
  <si>
    <t>MAR-MAR-BRA02-E</t>
  </si>
  <si>
    <t>120/5534</t>
  </si>
  <si>
    <t>MARKETING SEE 113 MARKETING COMMUNICATIONS -  BRANDING &amp; CREATIVE (FORMERLY Printing &amp; Design) (120/5534)</t>
  </si>
  <si>
    <t>MAR-MAR-COU02-E</t>
  </si>
  <si>
    <t>120/5536</t>
  </si>
  <si>
    <t>MARKETING SEE 113 MARKETING COMMUNICATIONS - Couriers &amp; Shipping (120/5536)</t>
  </si>
  <si>
    <t>MAR-MAR-COR02-E</t>
  </si>
  <si>
    <t>120/6000</t>
  </si>
  <si>
    <t>MARKETING SEE 113 MARKETING COMMUNICATIONS - CORPORATE COMMUNICATIONS (FORMERLY Marketing &amp; PR) (120/6000)</t>
  </si>
  <si>
    <t>MAR-CLI-COR01-E</t>
  </si>
  <si>
    <t>6/6000</t>
  </si>
  <si>
    <t>CLIENT SERVICES - CORPORATE COMMUNICATIONS (FORMERLY Marketing &amp; PR) (6/6000)</t>
  </si>
  <si>
    <t>MAR-UKL-BRA01-E</t>
  </si>
  <si>
    <t>104/5534</t>
  </si>
  <si>
    <t>UK LOBBYING REGISTER -  BRANDING &amp; CREATIVE (FORMERLY Printing &amp; Design) (104/5534)</t>
  </si>
  <si>
    <t>MAR-UKL-COR01-E</t>
  </si>
  <si>
    <t>104/6000</t>
  </si>
  <si>
    <t>UK LOBBYING REGISTER - CORPORATE COMMUNICATIONS (FORMERLY Marketing &amp; PR) (104/6000)</t>
  </si>
  <si>
    <t>MAR-GOV-BRA01-E</t>
  </si>
  <si>
    <t>401/5534</t>
  </si>
  <si>
    <t>GOVERNANCE -  BRANDING &amp; CREATIVE (FORMERLY Printing &amp; Design) (401/5534)</t>
  </si>
  <si>
    <t>MAR-MAR-PAI01-E</t>
  </si>
  <si>
    <t>N/A</t>
  </si>
  <si>
    <t>MARKETING COMMUNICATIONS (FORMERLY COMMUNICATIONS &amp; PR) - Paid Social Media - Twitter, facebook, Linked in on CC (N/A)</t>
  </si>
  <si>
    <t>MAR-ELE-BRA01-E</t>
  </si>
  <si>
    <t>35/5534</t>
  </si>
  <si>
    <t>E-LEARNING -  BRANDING &amp; CREATIVE (FORMERLY Printing &amp; Design) (35/5534)</t>
  </si>
  <si>
    <t>CAT MORGAN</t>
  </si>
  <si>
    <t>EVE-EXC-MIS01-E</t>
  </si>
  <si>
    <t>130/3407</t>
  </si>
  <si>
    <t>EXCELLENCE - Miscellaneous costs (130/3407)</t>
  </si>
  <si>
    <t>EVE-EXC-MAI01-E</t>
  </si>
  <si>
    <t>130/4165</t>
  </si>
  <si>
    <t>EXCELLENCE - Maintenance  (130/4165)</t>
  </si>
  <si>
    <t>EVE-EXC-LEG01-E</t>
  </si>
  <si>
    <t>130/4400</t>
  </si>
  <si>
    <t>EXCELLENCE - Legal and Professional Fees (130/4400)</t>
  </si>
  <si>
    <t>EVE-EXC-INS01-E</t>
  </si>
  <si>
    <t>130/4650</t>
  </si>
  <si>
    <t>EXCELLENCE - Insurances (130/4650)</t>
  </si>
  <si>
    <t>EVE-EXC-VEN01-E</t>
  </si>
  <si>
    <t>130/5530</t>
  </si>
  <si>
    <t>EXCELLENCE - Venue Cost (130/5530)</t>
  </si>
  <si>
    <t>EVE-EXC-VOL01-E</t>
  </si>
  <si>
    <t>130/5531</t>
  </si>
  <si>
    <t>EXCELLENCE - Volunteer Expenses (130/5531)</t>
  </si>
  <si>
    <t>EVE-EXC-COU01-E</t>
  </si>
  <si>
    <t>130/5536</t>
  </si>
  <si>
    <t>EXCELLENCE - Couriers &amp; Shipping (130/5536)</t>
  </si>
  <si>
    <t>EVE-EXC-TRA01-E</t>
  </si>
  <si>
    <t>130/5548</t>
  </si>
  <si>
    <t>EXCELLENCE - Travel Costs (130/5548)</t>
  </si>
  <si>
    <t>EVE-EXC-CAT01-E</t>
  </si>
  <si>
    <t>130/5556</t>
  </si>
  <si>
    <t>EXCELLENCE - Catering (130/5556)</t>
  </si>
  <si>
    <t>EVE-EXC-TRO01-E</t>
  </si>
  <si>
    <t>130/5559</t>
  </si>
  <si>
    <t>EXCELLENCE - Trophies Awards (130/5559)</t>
  </si>
  <si>
    <t>EVE-PRI-MIS01-E</t>
  </si>
  <si>
    <t>133/3407</t>
  </si>
  <si>
    <t>PRIDE - Miscellaneous costs (133/3407)</t>
  </si>
  <si>
    <t>EVE-PRI-MAI01-E</t>
  </si>
  <si>
    <t>133/4165</t>
  </si>
  <si>
    <t>PRIDE - Maintenance  (133/4165)</t>
  </si>
  <si>
    <t>EVE-PRI-STA01-E</t>
  </si>
  <si>
    <t>133/4200</t>
  </si>
  <si>
    <t>PRIDE - Stationery (133/4200)</t>
  </si>
  <si>
    <t>EVE-PRI-LEG01-E</t>
  </si>
  <si>
    <t>133/4400</t>
  </si>
  <si>
    <t>PRIDE - Legal and Professional Fees (133/4400)</t>
  </si>
  <si>
    <t>EVE-PRI-INS01-E</t>
  </si>
  <si>
    <t>133/4650</t>
  </si>
  <si>
    <t>PRIDE - Insurances (133/4650)</t>
  </si>
  <si>
    <t>EVE-PRI-VEN01-E</t>
  </si>
  <si>
    <t>133/5530</t>
  </si>
  <si>
    <t>PRIDE - Venue Cost (133/5530)</t>
  </si>
  <si>
    <t>EVE-PRI-VOL01-E</t>
  </si>
  <si>
    <t>133/5531</t>
  </si>
  <si>
    <t>PRIDE - Volunteer Expenses (133/5531)</t>
  </si>
  <si>
    <t>EVE-PRI-COU01-E</t>
  </si>
  <si>
    <t>133/5536</t>
  </si>
  <si>
    <t>PRIDE - Couriers &amp; Shipping (133/5536)</t>
  </si>
  <si>
    <t>EVE-PRI-TRA01-E</t>
  </si>
  <si>
    <t>133/5548</t>
  </si>
  <si>
    <t>PRIDE - Travel Costs (133/5548)</t>
  </si>
  <si>
    <t>EVE-PRI-CAT01-E</t>
  </si>
  <si>
    <t>133/5556</t>
  </si>
  <si>
    <t>PRIDE - Catering (133/5556)</t>
  </si>
  <si>
    <t>EVE-PRI-TRO01-E</t>
  </si>
  <si>
    <t>133/5559</t>
  </si>
  <si>
    <t>PRIDE - Trophies Awards (133/5559)</t>
  </si>
  <si>
    <t>EVE-OTH-MIS01-E</t>
  </si>
  <si>
    <t>135/3407</t>
  </si>
  <si>
    <t>OTHER EVENTS - Miscellaneous costs (135/3407)</t>
  </si>
  <si>
    <t>EVE-OTH-LEG01-E</t>
  </si>
  <si>
    <t>135/4400</t>
  </si>
  <si>
    <t>OTHER EVENTS - Legal and Professional Fees (135/4400)</t>
  </si>
  <si>
    <t>EVE-OTH-VEN01-E</t>
  </si>
  <si>
    <t>135/5530</t>
  </si>
  <si>
    <t>OTHER EVENTS - Venue Cost (135/5530)</t>
  </si>
  <si>
    <t>EVE-NAT-MIS01-E</t>
  </si>
  <si>
    <t>137/3407</t>
  </si>
  <si>
    <t>NATIONAL CONFERENCE - Miscellaneous costs (137/3407)</t>
  </si>
  <si>
    <t>EVE-NAT-STA01-E</t>
  </si>
  <si>
    <t>137/4200</t>
  </si>
  <si>
    <t>NATIONAL CONFERENCE - Stationery (137/4200)</t>
  </si>
  <si>
    <t>EVE-NAT-LEG01-E</t>
  </si>
  <si>
    <t>137/4400</t>
  </si>
  <si>
    <t>NATIONAL CONFERENCE - Legal and Professional Fees (137/4400)</t>
  </si>
  <si>
    <t>EVE-NAT-VEN01-E</t>
  </si>
  <si>
    <t>137/5530</t>
  </si>
  <si>
    <t>NATIONAL CONFERENCE - Venue Cost (137/5530)</t>
  </si>
  <si>
    <t>EVE-NAT-COU01-E</t>
  </si>
  <si>
    <t>137/5536</t>
  </si>
  <si>
    <t>NATIONAL CONFERENCE - Couriers &amp; Shipping (137/5536)</t>
  </si>
  <si>
    <t>EVE-EXC-OTH01-S</t>
  </si>
  <si>
    <t>130/7174</t>
  </si>
  <si>
    <t>EXCELLENCE - Other Staff Costs (130/7174)</t>
  </si>
  <si>
    <t>EVE-PRI-OTH01-S</t>
  </si>
  <si>
    <t>133/7174</t>
  </si>
  <si>
    <t>PRIDE - Other Staff Costs (133/7174)</t>
  </si>
  <si>
    <t>NAT-NAT-OTH01-S</t>
  </si>
  <si>
    <t>137/7174</t>
  </si>
  <si>
    <t>NATIONAL CONFERENCE - Other Staff Costs (137/7174)</t>
  </si>
  <si>
    <t>ASP-ASP-CON01-E</t>
  </si>
  <si>
    <t>100/4403</t>
  </si>
  <si>
    <t>ADVERTISING, SPONSORSHIP, PARTNERSHIP - GENERAL - CONSULTANCY FEES (100/4403)</t>
  </si>
  <si>
    <t>ASP-ASP-OTH01-S</t>
  </si>
  <si>
    <t>100/7174</t>
  </si>
  <si>
    <t>ADVERTISING, SPONSORSHIP, PARTNERSHIP - GENERAL - Other Staff Costs (100/7174)</t>
  </si>
  <si>
    <t>NAT-NAT-INS01-E</t>
  </si>
  <si>
    <t>137/4650</t>
  </si>
  <si>
    <t>NATIONAL CONFERENCE - Insurances (137/4650)</t>
  </si>
  <si>
    <t>PRI-PRI-TEL01-E</t>
  </si>
  <si>
    <t>133/4401</t>
  </si>
  <si>
    <t>PRIDE - telesales (133/4401)</t>
  </si>
  <si>
    <t>EXC-EXC-TEL01-E</t>
  </si>
  <si>
    <t>130/4401</t>
  </si>
  <si>
    <t>EXCELLENCE - telesales (130/4401)</t>
  </si>
  <si>
    <t>JANET ADEYEMI</t>
  </si>
  <si>
    <t>TRA-INH-FEE01-E</t>
  </si>
  <si>
    <t>30/5548</t>
  </si>
  <si>
    <t>IN HOUSE (BESPOKE) TRAINING - Travel Costs (30/5548)</t>
  </si>
  <si>
    <t>TRA-OPE-LEG01-E</t>
  </si>
  <si>
    <t>33/4400</t>
  </si>
  <si>
    <t>OPEN TRAINING (WORKSHOPS) - Legal and Professional Fees (33/4400)</t>
  </si>
  <si>
    <t>TRA-OPE-IMP01-E</t>
  </si>
  <si>
    <t>33/5303</t>
  </si>
  <si>
    <t>OPEN TRAINING (WORKSHOPS) - Impellus Workshop Costs (33/5303)</t>
  </si>
  <si>
    <t>TRA-OPE-TUT01-E</t>
  </si>
  <si>
    <t>33/5320</t>
  </si>
  <si>
    <t>OPEN TRAINING (WORKSHOPS) - Tutor Fees (OPEN TRAINING ONLY) (33/5320)</t>
  </si>
  <si>
    <t>TRA-OPE-REG01-E</t>
  </si>
  <si>
    <t>33/5321</t>
  </si>
  <si>
    <t>OPEN TRAINING (WORKSHOPS) - Regional Costs  (33/5321)</t>
  </si>
  <si>
    <t>TRA-OPE-WOR01-E</t>
  </si>
  <si>
    <t>33/5326</t>
  </si>
  <si>
    <t>OPEN TRAINING (WORKSHOPS) - Workshop Course Materials (33/5326)</t>
  </si>
  <si>
    <t>TRA-OPE-VEN01-E</t>
  </si>
  <si>
    <t>33/5530</t>
  </si>
  <si>
    <t>OPEN TRAINING (WORKSHOPS) - Venue Cost (33/5530)</t>
  </si>
  <si>
    <t>TRA-OPE-COU01-E</t>
  </si>
  <si>
    <t>33/5536</t>
  </si>
  <si>
    <t>OPEN TRAINING (WORKSHOPS) - Couriers &amp; Shipping (33/5536)</t>
  </si>
  <si>
    <t>TRA-OPE-TRA01-E</t>
  </si>
  <si>
    <t>33/5548</t>
  </si>
  <si>
    <t>OPEN TRAINING (WORKSHOPS) - Travel Costs (33/5548)</t>
  </si>
  <si>
    <t>TRA-ELE-LEG01-E</t>
  </si>
  <si>
    <t>35/4400</t>
  </si>
  <si>
    <t>E-LEARNING - Legal and Professional Fees (35/4400)</t>
  </si>
  <si>
    <t>TRA-ELE-TUT01-E</t>
  </si>
  <si>
    <t>35/5320</t>
  </si>
  <si>
    <t>E-LEARNING - Tutor Fees (OPEN TRAINING ONLY) (35/5320)</t>
  </si>
  <si>
    <t>TRA-ELE-WOR01-E</t>
  </si>
  <si>
    <t>35/5326</t>
  </si>
  <si>
    <t>E-LEARNING - Workshop Course Materials (35/5326)</t>
  </si>
  <si>
    <t>TRA-ELE-TRA01-E</t>
  </si>
  <si>
    <t>35/5548</t>
  </si>
  <si>
    <t>E-LEARNING - Travel Costs (35/5548)</t>
  </si>
  <si>
    <t>JIM RICHES</t>
  </si>
  <si>
    <t>ICT-WEB-WEB01-E</t>
  </si>
  <si>
    <t>107/3931</t>
  </si>
  <si>
    <t>WEB SUPPORT - Website Costs (107/3931)</t>
  </si>
  <si>
    <t>ICT-WEB-SUB01-E</t>
  </si>
  <si>
    <t>107/4330</t>
  </si>
  <si>
    <t>WEB SUPPORT - Subscriptions to External Bodies (107/4330)</t>
  </si>
  <si>
    <t>ICT-ICT-TEL01-E</t>
  </si>
  <si>
    <t>432/4220</t>
  </si>
  <si>
    <t>IT - Telecommunications (432/4220)</t>
  </si>
  <si>
    <t>ICT-ICT-LEG01-E</t>
  </si>
  <si>
    <t>432/4400</t>
  </si>
  <si>
    <t>IT - Legal and Professional Fees (432/4400)</t>
  </si>
  <si>
    <t>ICT-ICT-ENV01-E</t>
  </si>
  <si>
    <t>432/4404</t>
  </si>
  <si>
    <t>IT - IT ENVIRONMENT (432/4404)</t>
  </si>
  <si>
    <t>ICT-ICT-ENV02-E</t>
  </si>
  <si>
    <t>IT - IT ENVIRONMENT- NJC + LOXADA (432/4404)</t>
  </si>
  <si>
    <t>ICT-ICT-ENV03-E</t>
  </si>
  <si>
    <t>IT - IT ENVIRONMENT- PREMIER CHOICE (432/4404)</t>
  </si>
  <si>
    <t>ICT-ICT-ENV04-E</t>
  </si>
  <si>
    <t>IT - IT ENVIRONMENT- CLOWDER (432/4404)</t>
  </si>
  <si>
    <t>ICT-ICT-ENV05-E</t>
  </si>
  <si>
    <t>IT - IT ENVIRONMENT- ZENTSO (432/4404)</t>
  </si>
  <si>
    <t>ICT-ICT-ENV06-E</t>
  </si>
  <si>
    <t>IT - IT ENVIRONMENT- ASI (432/4404)</t>
  </si>
  <si>
    <t>ICT-ICT-ENV07-E</t>
  </si>
  <si>
    <t>ICT-ICT-DAT01-E</t>
  </si>
  <si>
    <t>432/4405</t>
  </si>
  <si>
    <t>IT - Database IT Costs (NOW IT ENVIRONMENT) (432/4405)</t>
  </si>
  <si>
    <t>ICT-ICT-EQU01-E</t>
  </si>
  <si>
    <t>432/4600</t>
  </si>
  <si>
    <t>IT - Equipment Supplies and Maintenance (432/4600)</t>
  </si>
  <si>
    <t>ICT-ICT-COM01-E</t>
  </si>
  <si>
    <t>432/4610</t>
  </si>
  <si>
    <t>IT - Computer Prog/Training (432/4610)</t>
  </si>
  <si>
    <t>ICT-ICT-COM02-E</t>
  </si>
  <si>
    <t>IT - Computer Prog/Training - mailchimp (432/4610)</t>
  </si>
  <si>
    <t>ICT-ICT-COM03-E</t>
  </si>
  <si>
    <t>IT - Computer Prog/Training - Sage (432/4610)</t>
  </si>
  <si>
    <t>ICT-ICT-COM04-E</t>
  </si>
  <si>
    <t>IT - Computer Prog/Training - Zahara (432/4610)</t>
  </si>
  <si>
    <t>ICT-ICT-COM05-E</t>
  </si>
  <si>
    <t>IT - Computer Prog/Training - Connect for mailchimp (API) (432/4610)</t>
  </si>
  <si>
    <t>GRAHAM KENCH</t>
  </si>
  <si>
    <t>MEM-MEM-POS01-E</t>
  </si>
  <si>
    <t>10/4210</t>
  </si>
  <si>
    <t>MEMBERSHIP - Postage (10/4210)</t>
  </si>
  <si>
    <t>MEM-MEM-SUB01-E</t>
  </si>
  <si>
    <t>10/4330</t>
  </si>
  <si>
    <t>MEMBERSHIP - Subscriptions to External Bodies (10/4330)</t>
  </si>
  <si>
    <t>MEM-MEM-LEG01-E</t>
  </si>
  <si>
    <t>10/4400</t>
  </si>
  <si>
    <t>MEMBERSHIP - Legal and Professional Fees (10/4400)</t>
  </si>
  <si>
    <t>MEM-MEM-BAN01-E</t>
  </si>
  <si>
    <t>10/4660</t>
  </si>
  <si>
    <t>MEMBERSHIP - Bank Charges (10/4660)</t>
  </si>
  <si>
    <t>MEM-MEM-COU01-E</t>
  </si>
  <si>
    <t>10/5536</t>
  </si>
  <si>
    <t>MEMBERSHIP - Couriers &amp; Shipping (10/5536)</t>
  </si>
  <si>
    <t>MEM-MEM-TRA01-E</t>
  </si>
  <si>
    <t>10/5548</t>
  </si>
  <si>
    <t>MEMBERSHIP - Travel Costs (10/5548)</t>
  </si>
  <si>
    <t>MEM-MEM-CAT01-E</t>
  </si>
  <si>
    <t>10/5556</t>
  </si>
  <si>
    <t>MEMBERSHIP - Catering (10/5556)</t>
  </si>
  <si>
    <t>MEM-MEM-STA01-E</t>
  </si>
  <si>
    <t>10/7175</t>
  </si>
  <si>
    <t>MEMBERSHIP - Staff Training (10/7175)</t>
  </si>
  <si>
    <t>MEM-FEL-CAT01-E</t>
  </si>
  <si>
    <t>105/5556</t>
  </si>
  <si>
    <t>FELLOWS ACTIVITIES (FORMERLY LUNCH) - Catering (105/5556)</t>
  </si>
  <si>
    <t>CPD-BUS-COU01-E</t>
  </si>
  <si>
    <t>5/5536</t>
  </si>
  <si>
    <t>BUSINESS DEVELOPMENT - Couriers &amp; Shipping (5/5536)</t>
  </si>
  <si>
    <t>CPD-BUS-TRA01-E</t>
  </si>
  <si>
    <t>5/5548</t>
  </si>
  <si>
    <t>BUSINESS DEVELOPMENT - Travel Costs (5/5548)</t>
  </si>
  <si>
    <t>CPD-BUS-CAT01-E</t>
  </si>
  <si>
    <t>5/5556</t>
  </si>
  <si>
    <t>BUSINESS DEVELOPMENT - Catering (5/5556)</t>
  </si>
  <si>
    <t>CPD-CHA-CHA01-E</t>
  </si>
  <si>
    <t>7/3481</t>
  </si>
  <si>
    <t>CHARTERSHIP - Chartered Practitioners Costs (7/3481)</t>
  </si>
  <si>
    <t>CPD-CPD-LEG01-E</t>
  </si>
  <si>
    <t>15/4400</t>
  </si>
  <si>
    <t>CPD - Legal and Professional Fees (15/4400)</t>
  </si>
  <si>
    <t>MEM-MEM-OTH01-S</t>
  </si>
  <si>
    <t>10/7174</t>
  </si>
  <si>
    <t>MEMBERSHIP - Other Staff Costs (10/7174)</t>
  </si>
  <si>
    <t>CPD-BUS-OTH01-S</t>
  </si>
  <si>
    <t>5/7174</t>
  </si>
  <si>
    <t>BUSINESS DEVELOPMENT - Other Staff Costs (5/7174)</t>
  </si>
  <si>
    <t>JON GERLIS</t>
  </si>
  <si>
    <t>POL-POL-SUB03-E</t>
  </si>
  <si>
    <t>101/4330</t>
  </si>
  <si>
    <t>POLICY (FORMERLY POLICY &amp; COMMUNICATIONS) - Subscriptions to External Bodies (101/4330)</t>
  </si>
  <si>
    <t>POL-POL-LEG01-E</t>
  </si>
  <si>
    <t>101/4400</t>
  </si>
  <si>
    <t>POLICY (FORMERLY POLICY &amp; COMMUNICATIONS) - Legal and Professional Fees (101/4400)</t>
  </si>
  <si>
    <t>POL-POL-INT03-E</t>
  </si>
  <si>
    <t>101/4422</t>
  </si>
  <si>
    <t>POLICY (FORMERLY POLICY &amp; COMMUNICATIONS) - International Representation (101/4422)</t>
  </si>
  <si>
    <t>POL-POL-TRA02-E</t>
  </si>
  <si>
    <t>101/5548</t>
  </si>
  <si>
    <t>POLICY (FORMERLY POLICY &amp; COMMUNICATIONS) - Travel Costs (101/5548)</t>
  </si>
  <si>
    <t>POL-POL-CAT01-E</t>
  </si>
  <si>
    <t>101/5556</t>
  </si>
  <si>
    <t>POLICY (FORMERLY POLICY &amp; COMMUNICATIONS) - Catering (101/5556)</t>
  </si>
  <si>
    <t>POL-POL-SUB01-E</t>
  </si>
  <si>
    <t>110/4330</t>
  </si>
  <si>
    <t>POLICY DEVELOPMENT SEE 101 POLICY - Subscriptions to External Bodies (110/4330)</t>
  </si>
  <si>
    <t>POL-POL-LEG02-E</t>
  </si>
  <si>
    <t>110/4400</t>
  </si>
  <si>
    <t>POLICY DEVELOPMENT SEE 101 POLICY - Legal and Professional Fees (110/4400)</t>
  </si>
  <si>
    <t>POL-POL-INT01-E</t>
  </si>
  <si>
    <t>110/4422</t>
  </si>
  <si>
    <t>POLICY DEVELOPMENT SEE 101 POLICY - International Representation (110/4422)</t>
  </si>
  <si>
    <t>POL-POL-TRA01-E</t>
  </si>
  <si>
    <t>110/5548</t>
  </si>
  <si>
    <t>POLICY DEVELOPMENT SEE 101 POLICY - Travel Costs (110/5548)</t>
  </si>
  <si>
    <t>POL-POL-CAT02-E</t>
  </si>
  <si>
    <t>110/5556</t>
  </si>
  <si>
    <t>POLICY DEVELOPMENT SEE 101 POLICY - Catering (110/5556)</t>
  </si>
  <si>
    <t>UKL-UKL-LEG01-E</t>
  </si>
  <si>
    <t>104/4400</t>
  </si>
  <si>
    <t>UK LOBBYING REGISTER - Legal and Professional Fees (104/4400)</t>
  </si>
  <si>
    <t>QUA-AWA-CHA01-E</t>
  </si>
  <si>
    <t>20/3481</t>
  </si>
  <si>
    <t>AWARDING BODY - Chartered Practitioners Costs (20/3481)</t>
  </si>
  <si>
    <t>QUA-AWA-STA01-E</t>
  </si>
  <si>
    <t>20/4200</t>
  </si>
  <si>
    <t>AWARDING BODY - Stationery (20/4200)</t>
  </si>
  <si>
    <t>QUA-AWA-SUB01-E</t>
  </si>
  <si>
    <t>20/4330</t>
  </si>
  <si>
    <t>AWARDING BODY - Subscriptions to External Bodies (20/4330)</t>
  </si>
  <si>
    <t>QUA-AWA-LEG01-E</t>
  </si>
  <si>
    <t>20/4400</t>
  </si>
  <si>
    <t>AWARDING BODY - Legal and Professional Fees (20/4400)</t>
  </si>
  <si>
    <t>QUA-AWA-COU01-E</t>
  </si>
  <si>
    <t>20/5536</t>
  </si>
  <si>
    <t>AWARDING BODY - Couriers &amp; Shipping (20/5536)</t>
  </si>
  <si>
    <t>QUA-AWA-TRA01-E</t>
  </si>
  <si>
    <t>20/5548</t>
  </si>
  <si>
    <t>AWARDING BODY - Travel Costs (20/5548)</t>
  </si>
  <si>
    <t>QUA-AWA-CAT01-E</t>
  </si>
  <si>
    <t>20/5556</t>
  </si>
  <si>
    <t>AWARDING BODY - Catering (20/5556)</t>
  </si>
  <si>
    <t>STA-HUM-OTH11-S</t>
  </si>
  <si>
    <t>HR - TRAVEL CONTRACTUAL (431/7174) MEMBERSHIP &amp; BUSINESS DEVELOPMENT</t>
  </si>
  <si>
    <t>STA-HUM-OTH12-S</t>
  </si>
  <si>
    <t>HR - TRAVEL CONTRACTUAL (431/7174) EVENTS</t>
  </si>
  <si>
    <t>STA-HUM-OTH13-S</t>
  </si>
  <si>
    <t>HR - TRAVEL CONTRACTUAL (431/7174) TRAINING</t>
  </si>
  <si>
    <t>STA-HUM-OTH14-S</t>
  </si>
  <si>
    <t>HR - TRAVEL CONTRACTUAL (431/7174) QUALIFICATIONS</t>
  </si>
  <si>
    <t>STA-HUM-OTH15-S</t>
  </si>
  <si>
    <t>HR - TRAVEL CONTRACTUAL (431/7174) MARKETING</t>
  </si>
  <si>
    <t>STA-HUM-OTH16-S</t>
  </si>
  <si>
    <t>HR - TRAVEL CONTRACTUAL (431/7174) POLICY</t>
  </si>
  <si>
    <t>STA-HUM-OTH17-S</t>
  </si>
  <si>
    <t>HR - TRAVEL CONTRACTUAL (431/7174) GOVERNANCE</t>
  </si>
  <si>
    <t>STA-HUM-OTH18-S</t>
  </si>
  <si>
    <t>HR - TRAVEL CONTRACTUAL (431/7174) IT</t>
  </si>
  <si>
    <t>STA-HUM-OTH19-S</t>
  </si>
  <si>
    <t>HR - TRAVEL CONTRACTUAL (431/7174) FINANCE</t>
  </si>
  <si>
    <t>Claire Bloomer</t>
  </si>
  <si>
    <t>Sukhjit Grewal</t>
  </si>
  <si>
    <t>Sarah Ion</t>
  </si>
  <si>
    <t>Janet Adeyemi</t>
  </si>
  <si>
    <t>Graham Kench</t>
  </si>
  <si>
    <t>Jon Gerlis</t>
  </si>
  <si>
    <t>Jim Riches</t>
  </si>
  <si>
    <t>Bernadette Eveleigh</t>
  </si>
  <si>
    <t>CATHERINE MORGAN</t>
  </si>
  <si>
    <t>BERNADETTE EVELEIGH</t>
  </si>
  <si>
    <t>Catherine Morgan</t>
  </si>
  <si>
    <t>Alastair McCapra/Eva Mota</t>
  </si>
  <si>
    <t>ALASTAIR MCCAPRA/EVA MOTA</t>
  </si>
  <si>
    <t>Sort code:</t>
  </si>
  <si>
    <t>Account number:</t>
  </si>
  <si>
    <t xml:space="preserve">SWIFT/BIC (if applicable): </t>
  </si>
  <si>
    <t>IBAN (if appplicable)</t>
  </si>
  <si>
    <t>Name on the account:</t>
  </si>
  <si>
    <t>Expense Claim Date:</t>
  </si>
  <si>
    <t>Travel method</t>
  </si>
  <si>
    <t>Car</t>
  </si>
  <si>
    <t>Taxi</t>
  </si>
  <si>
    <t>Air</t>
  </si>
  <si>
    <t>Rail/train/tube</t>
  </si>
  <si>
    <t>Motorbike</t>
  </si>
  <si>
    <t>Energy type</t>
  </si>
  <si>
    <t>Diesel</t>
  </si>
  <si>
    <t>Hybrid</t>
  </si>
  <si>
    <t>Petrol</t>
  </si>
  <si>
    <t xml:space="preserve">Electric </t>
  </si>
  <si>
    <t>Distance travelled in miles</t>
  </si>
  <si>
    <t>Miles Travelled</t>
  </si>
  <si>
    <t>Non travel related</t>
  </si>
  <si>
    <t xml:space="preserve"> </t>
  </si>
  <si>
    <t>EXPENSE CLAIM FORM 2025 (FOR VOLUNTEERS)</t>
  </si>
  <si>
    <t xml:space="preserve">Description: Detail of events and dates </t>
  </si>
  <si>
    <t>Please select from drop down options before completing remaining fields</t>
  </si>
  <si>
    <r>
      <t xml:space="preserve">Approver:                                               </t>
    </r>
    <r>
      <rPr>
        <sz val="11"/>
        <rFont val="Arial"/>
        <family val="2"/>
      </rPr>
      <t>This should be the Chair for any budget manager claims. All other claims can be approved by the Budget Manager.</t>
    </r>
  </si>
  <si>
    <t xml:space="preserve">Please ensure that all fields in purple are completed in addition to the expense detail fields/ amount.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</si>
</sst>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;\(#,##0.00\)"/>
  </numFmts>
  <fonts count="11" x14ac:knownFonts="1">
    <font>
      <sz val="10"/>
      <name val="Arial"/>
    </font>
    <font>
      <sz val="14"/>
      <name val="Arial"/>
      <family val="2"/>
    </font>
    <font>
      <b/>
      <sz val="14"/>
      <name val="Arial"/>
      <family val="2"/>
    </font>
    <font>
      <sz val="10"/>
      <name val="Tahoma"/>
      <family val="2"/>
    </font>
    <font>
      <sz val="10"/>
      <name val="Arial"/>
      <family val="2"/>
    </font>
    <font>
      <b/>
      <sz val="16"/>
      <name val="Arial"/>
      <family val="2"/>
    </font>
    <font>
      <b/>
      <sz val="20"/>
      <name val="Arial"/>
      <family val="2"/>
    </font>
    <font>
      <b/>
      <i/>
      <sz val="12"/>
      <name val="Arial"/>
      <family val="2"/>
    </font>
    <font>
      <sz val="11"/>
      <color theme="0"/>
      <name val="Calibri"/>
      <family val="2"/>
      <scheme val="minor"/>
    </font>
    <font>
      <sz val="10"/>
      <color theme="0"/>
      <name val="Arial"/>
      <family val="2"/>
    </font>
    <font>
      <sz val="1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7" tint="0.59999389629810485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3" fillId="0" borderId="0"/>
  </cellStyleXfs>
  <cellXfs count="69">
    <xf numFmtId="0" fontId="0" fillId="0" borderId="0" xfId="0"/>
    <xf numFmtId="0" fontId="4" fillId="0" borderId="0" xfId="0" applyFont="1"/>
    <xf numFmtId="0" fontId="1" fillId="0" borderId="0" xfId="0" applyFont="1" applyAlignment="1">
      <alignment horizontal="center" vertical="center"/>
    </xf>
    <xf numFmtId="0" fontId="1" fillId="0" borderId="5" xfId="0" applyFont="1" applyBorder="1" applyAlignment="1">
      <alignment horizontal="left" vertical="center"/>
    </xf>
    <xf numFmtId="0" fontId="1" fillId="0" borderId="0" xfId="0" applyFont="1" applyAlignment="1">
      <alignment horizontal="left" vertical="center"/>
    </xf>
    <xf numFmtId="0" fontId="1" fillId="0" borderId="4" xfId="0" applyFont="1" applyBorder="1" applyAlignment="1">
      <alignment horizontal="left" vertical="center"/>
    </xf>
    <xf numFmtId="0" fontId="1" fillId="0" borderId="8" xfId="0" applyFont="1" applyBorder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1" fillId="0" borderId="2" xfId="0" applyFont="1" applyBorder="1" applyAlignment="1">
      <alignment horizontal="left" vertical="center"/>
    </xf>
    <xf numFmtId="0" fontId="1" fillId="0" borderId="3" xfId="0" applyFont="1" applyBorder="1" applyAlignment="1">
      <alignment horizontal="left" vertical="center"/>
    </xf>
    <xf numFmtId="0" fontId="2" fillId="0" borderId="9" xfId="0" applyFont="1" applyBorder="1" applyAlignment="1">
      <alignment horizontal="left" vertical="center"/>
    </xf>
    <xf numFmtId="0" fontId="1" fillId="0" borderId="9" xfId="0" applyFont="1" applyBorder="1" applyAlignment="1">
      <alignment horizontal="left" vertical="center"/>
    </xf>
    <xf numFmtId="49" fontId="1" fillId="0" borderId="0" xfId="0" applyNumberFormat="1" applyFont="1" applyAlignment="1">
      <alignment horizontal="left" vertical="center"/>
    </xf>
    <xf numFmtId="2" fontId="1" fillId="0" borderId="5" xfId="0" applyNumberFormat="1" applyFont="1" applyBorder="1" applyAlignment="1">
      <alignment horizontal="left" vertical="center"/>
    </xf>
    <xf numFmtId="0" fontId="1" fillId="0" borderId="1" xfId="0" applyFont="1" applyBorder="1" applyAlignment="1">
      <alignment horizontal="left" vertical="center"/>
    </xf>
    <xf numFmtId="49" fontId="1" fillId="0" borderId="0" xfId="0" applyNumberFormat="1" applyFont="1" applyAlignment="1">
      <alignment horizontal="left" vertical="center" wrapText="1"/>
    </xf>
    <xf numFmtId="0" fontId="2" fillId="0" borderId="10" xfId="0" applyFont="1" applyBorder="1" applyAlignment="1">
      <alignment horizontal="left" vertical="center"/>
    </xf>
    <xf numFmtId="0" fontId="2" fillId="0" borderId="4" xfId="0" applyFont="1" applyBorder="1" applyAlignment="1">
      <alignment horizontal="left" vertical="center"/>
    </xf>
    <xf numFmtId="0" fontId="2" fillId="0" borderId="5" xfId="0" applyFont="1" applyBorder="1" applyAlignment="1">
      <alignment horizontal="left" vertical="center"/>
    </xf>
    <xf numFmtId="0" fontId="5" fillId="0" borderId="7" xfId="0" applyFont="1" applyBorder="1" applyAlignment="1">
      <alignment horizontal="left" vertical="center"/>
    </xf>
    <xf numFmtId="0" fontId="2" fillId="0" borderId="6" xfId="0" applyFont="1" applyBorder="1" applyAlignment="1">
      <alignment horizontal="left" vertical="center"/>
    </xf>
    <xf numFmtId="0" fontId="2" fillId="0" borderId="0" xfId="0" applyFont="1" applyAlignment="1">
      <alignment vertical="center" wrapText="1"/>
    </xf>
    <xf numFmtId="0" fontId="2" fillId="0" borderId="12" xfId="0" applyFont="1" applyBorder="1" applyAlignment="1">
      <alignment horizontal="left" vertical="center" wrapText="1"/>
    </xf>
    <xf numFmtId="0" fontId="6" fillId="0" borderId="0" xfId="0" applyFont="1" applyAlignment="1">
      <alignment horizontal="left" vertical="center"/>
    </xf>
    <xf numFmtId="0" fontId="2" fillId="0" borderId="12" xfId="0" applyFont="1" applyBorder="1" applyAlignment="1">
      <alignment horizontal="left" vertical="center"/>
    </xf>
    <xf numFmtId="14" fontId="1" fillId="0" borderId="2" xfId="0" applyNumberFormat="1" applyFont="1" applyBorder="1" applyAlignment="1" applyProtection="1">
      <alignment horizontal="left" vertical="center" wrapText="1"/>
      <protection locked="0"/>
    </xf>
    <xf numFmtId="0" fontId="2" fillId="0" borderId="13" xfId="0" applyFont="1" applyBorder="1" applyAlignment="1" applyProtection="1">
      <alignment vertical="center" wrapText="1"/>
      <protection locked="0"/>
    </xf>
    <xf numFmtId="0" fontId="9" fillId="0" borderId="0" xfId="0" applyFont="1"/>
    <xf numFmtId="164" fontId="8" fillId="0" borderId="0" xfId="0" applyNumberFormat="1" applyFont="1" applyAlignment="1">
      <alignment vertical="top"/>
    </xf>
    <xf numFmtId="1" fontId="8" fillId="0" borderId="0" xfId="1" applyNumberFormat="1" applyFont="1" applyAlignment="1">
      <alignment horizontal="left" vertical="top"/>
    </xf>
    <xf numFmtId="1" fontId="8" fillId="0" borderId="0" xfId="1" applyNumberFormat="1" applyFont="1" applyAlignment="1">
      <alignment horizontal="center" vertical="top"/>
    </xf>
    <xf numFmtId="0" fontId="8" fillId="0" borderId="0" xfId="0" applyFont="1"/>
    <xf numFmtId="0" fontId="8" fillId="0" borderId="0" xfId="1" applyFont="1" applyAlignment="1">
      <alignment horizontal="left" vertical="top"/>
    </xf>
    <xf numFmtId="1" fontId="8" fillId="0" borderId="0" xfId="1" applyNumberFormat="1" applyFont="1" applyAlignment="1">
      <alignment horizontal="center" vertical="top" wrapText="1"/>
    </xf>
    <xf numFmtId="1" fontId="8" fillId="0" borderId="0" xfId="1" applyNumberFormat="1" applyFont="1" applyAlignment="1">
      <alignment horizontal="left" vertical="top" wrapText="1"/>
    </xf>
    <xf numFmtId="49" fontId="8" fillId="0" borderId="0" xfId="1" applyNumberFormat="1" applyFont="1" applyAlignment="1">
      <alignment horizontal="left" vertical="top"/>
    </xf>
    <xf numFmtId="0" fontId="1" fillId="0" borderId="0" xfId="0" applyFont="1" applyAlignment="1">
      <alignment horizontal="left" vertical="center" wrapText="1"/>
    </xf>
    <xf numFmtId="14" fontId="1" fillId="2" borderId="2" xfId="0" applyNumberFormat="1" applyFont="1" applyFill="1" applyBorder="1" applyAlignment="1" applyProtection="1">
      <alignment horizontal="left" vertical="center" wrapText="1"/>
      <protection locked="0"/>
    </xf>
    <xf numFmtId="0" fontId="2" fillId="2" borderId="13" xfId="0" applyFont="1" applyFill="1" applyBorder="1" applyAlignment="1" applyProtection="1">
      <alignment vertical="center" wrapText="1"/>
      <protection locked="0"/>
    </xf>
    <xf numFmtId="0" fontId="1" fillId="2" borderId="0" xfId="0" applyFont="1" applyFill="1" applyAlignment="1">
      <alignment horizontal="left" vertical="center"/>
    </xf>
    <xf numFmtId="0" fontId="1" fillId="3" borderId="9" xfId="0" applyFont="1" applyFill="1" applyBorder="1" applyAlignment="1">
      <alignment vertical="center"/>
    </xf>
    <xf numFmtId="0" fontId="0" fillId="3" borderId="9" xfId="0" applyFill="1" applyBorder="1"/>
    <xf numFmtId="0" fontId="1" fillId="3" borderId="0" xfId="0" applyFont="1" applyFill="1" applyAlignment="1">
      <alignment horizontal="left" vertical="center"/>
    </xf>
    <xf numFmtId="0" fontId="7" fillId="0" borderId="0" xfId="0" applyFont="1" applyAlignment="1">
      <alignment horizontal="right" vertical="center"/>
    </xf>
    <xf numFmtId="49" fontId="1" fillId="0" borderId="9" xfId="0" applyNumberFormat="1" applyFont="1" applyBorder="1" applyAlignment="1" applyProtection="1">
      <alignment horizontal="left" vertical="center"/>
      <protection locked="0"/>
    </xf>
    <xf numFmtId="0" fontId="2" fillId="0" borderId="9" xfId="0" applyFont="1" applyBorder="1" applyAlignment="1">
      <alignment horizontal="left" vertical="center" wrapText="1"/>
    </xf>
    <xf numFmtId="0" fontId="1" fillId="0" borderId="0" xfId="0" applyFont="1" applyAlignment="1">
      <alignment horizontal="left" vertical="center" wrapText="1"/>
    </xf>
    <xf numFmtId="2" fontId="2" fillId="0" borderId="10" xfId="0" applyNumberFormat="1" applyFont="1" applyBorder="1" applyAlignment="1">
      <alignment horizontal="center" vertical="center"/>
    </xf>
    <xf numFmtId="2" fontId="2" fillId="0" borderId="11" xfId="0" applyNumberFormat="1" applyFont="1" applyBorder="1" applyAlignment="1">
      <alignment horizontal="center" vertical="center"/>
    </xf>
    <xf numFmtId="2" fontId="2" fillId="0" borderId="15" xfId="0" applyNumberFormat="1" applyFont="1" applyBorder="1" applyAlignment="1">
      <alignment horizontal="center" vertical="center"/>
    </xf>
    <xf numFmtId="2" fontId="2" fillId="0" borderId="16" xfId="0" applyNumberFormat="1" applyFont="1" applyBorder="1" applyAlignment="1">
      <alignment horizontal="center" vertical="center"/>
    </xf>
    <xf numFmtId="0" fontId="0" fillId="0" borderId="9" xfId="0" applyBorder="1" applyAlignment="1">
      <alignment horizontal="center"/>
    </xf>
    <xf numFmtId="0" fontId="0" fillId="0" borderId="14" xfId="0" applyBorder="1" applyAlignment="1">
      <alignment horizontal="center"/>
    </xf>
    <xf numFmtId="0" fontId="1" fillId="0" borderId="9" xfId="0" applyFont="1" applyBorder="1" applyAlignment="1">
      <alignment horizontal="center" vertical="center"/>
    </xf>
    <xf numFmtId="0" fontId="1" fillId="0" borderId="14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1" fillId="0" borderId="9" xfId="0" applyFont="1" applyBorder="1" applyAlignment="1" applyProtection="1">
      <alignment horizontal="center" vertical="center" wrapText="1"/>
      <protection locked="0"/>
    </xf>
    <xf numFmtId="0" fontId="1" fillId="0" borderId="14" xfId="0" applyFont="1" applyBorder="1" applyAlignment="1" applyProtection="1">
      <alignment horizontal="center" vertical="center" wrapText="1"/>
      <protection locked="0"/>
    </xf>
    <xf numFmtId="2" fontId="1" fillId="0" borderId="10" xfId="0" applyNumberFormat="1" applyFont="1" applyBorder="1" applyAlignment="1" applyProtection="1">
      <alignment horizontal="center" vertical="center"/>
      <protection locked="0"/>
    </xf>
    <xf numFmtId="2" fontId="1" fillId="0" borderId="11" xfId="0" applyNumberFormat="1" applyFont="1" applyBorder="1" applyAlignment="1" applyProtection="1">
      <alignment horizontal="center" vertical="center"/>
      <protection locked="0"/>
    </xf>
    <xf numFmtId="2" fontId="1" fillId="0" borderId="8" xfId="0" applyNumberFormat="1" applyFont="1" applyBorder="1" applyAlignment="1" applyProtection="1">
      <alignment horizontal="center" vertical="center"/>
      <protection locked="0"/>
    </xf>
    <xf numFmtId="2" fontId="1" fillId="0" borderId="6" xfId="0" applyNumberFormat="1" applyFont="1" applyBorder="1" applyAlignment="1" applyProtection="1">
      <alignment horizontal="center" vertical="center"/>
      <protection locked="0"/>
    </xf>
    <xf numFmtId="0" fontId="0" fillId="0" borderId="7" xfId="0" applyBorder="1" applyAlignment="1">
      <alignment horizontal="center"/>
    </xf>
    <xf numFmtId="0" fontId="2" fillId="0" borderId="10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5" fillId="0" borderId="12" xfId="0" applyFont="1" applyBorder="1" applyAlignment="1">
      <alignment horizontal="center" vertical="center"/>
    </xf>
    <xf numFmtId="0" fontId="2" fillId="0" borderId="9" xfId="0" applyFont="1" applyBorder="1" applyAlignment="1" applyProtection="1">
      <alignment horizontal="center" vertical="center" wrapText="1"/>
      <protection locked="0"/>
    </xf>
    <xf numFmtId="0" fontId="2" fillId="0" borderId="14" xfId="0" applyFont="1" applyBorder="1" applyAlignment="1" applyProtection="1">
      <alignment horizontal="center" vertical="center" wrapText="1"/>
      <protection locked="0"/>
    </xf>
  </cellXfs>
  <cellStyles count="2">
    <cellStyle name="Normal" xfId="0" builtinId="0"/>
    <cellStyle name="Normal 3" xfId="1" xr:uid="{1677DC62-4D2D-4C48-A516-1D0F989CCF4C}"/>
  </cellStyles>
  <dxfs count="3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8BD1FB-ADC3-4CE2-800B-0AC42AF5EF23}">
  <dimension ref="A1:Q33"/>
  <sheetViews>
    <sheetView tabSelected="1" topLeftCell="A3" zoomScale="69" zoomScaleNormal="69" workbookViewId="0">
      <selection activeCell="C14" sqref="C14:E14"/>
    </sheetView>
  </sheetViews>
  <sheetFormatPr defaultColWidth="9.109375" defaultRowHeight="17.399999999999999" x14ac:dyDescent="0.25"/>
  <cols>
    <col min="1" max="1" width="48" style="4" customWidth="1"/>
    <col min="2" max="2" width="14.44140625" style="4" customWidth="1"/>
    <col min="3" max="3" width="50.109375" style="4" customWidth="1"/>
    <col min="4" max="4" width="75.109375" style="4" customWidth="1"/>
    <col min="5" max="5" width="8.6640625" style="4" customWidth="1"/>
    <col min="6" max="6" width="29.33203125" style="4" customWidth="1"/>
    <col min="7" max="7" width="26.109375" style="4" bestFit="1" customWidth="1"/>
    <col min="8" max="9" width="9.109375" style="4"/>
    <col min="10" max="10" width="22.6640625" style="4" customWidth="1"/>
    <col min="11" max="11" width="76.44140625" style="4" customWidth="1"/>
    <col min="12" max="14" width="9.109375" style="4"/>
    <col min="15" max="15" width="12.44140625" style="4" customWidth="1"/>
    <col min="16" max="16384" width="9.109375" style="4"/>
  </cols>
  <sheetData>
    <row r="1" spans="1:17" ht="30" customHeight="1" thickBot="1" x14ac:dyDescent="0.3"/>
    <row r="2" spans="1:17" ht="49.5" customHeight="1" x14ac:dyDescent="0.25">
      <c r="A2" s="23" t="s">
        <v>683</v>
      </c>
      <c r="B2" s="23"/>
      <c r="C2" s="23"/>
      <c r="D2" s="43"/>
      <c r="F2" s="8"/>
      <c r="G2" s="9"/>
      <c r="J2" s="42"/>
      <c r="K2" s="36" t="s">
        <v>687</v>
      </c>
    </row>
    <row r="3" spans="1:17" ht="30" customHeight="1" x14ac:dyDescent="0.25">
      <c r="A3" s="23"/>
      <c r="B3" s="23"/>
      <c r="C3" s="23"/>
      <c r="D3" s="23"/>
      <c r="F3" s="5"/>
      <c r="G3" s="3"/>
    </row>
    <row r="4" spans="1:17" ht="64.5" customHeight="1" x14ac:dyDescent="0.25">
      <c r="A4" s="45" t="s">
        <v>686</v>
      </c>
      <c r="B4" s="23"/>
      <c r="C4" s="10" t="s">
        <v>1</v>
      </c>
      <c r="D4" s="11"/>
      <c r="F4" s="16" t="s">
        <v>667</v>
      </c>
      <c r="G4" s="41"/>
      <c r="J4" s="39"/>
      <c r="K4" s="36" t="s">
        <v>685</v>
      </c>
    </row>
    <row r="5" spans="1:17" ht="30" customHeight="1" x14ac:dyDescent="0.25">
      <c r="A5" s="40"/>
      <c r="B5" s="23"/>
      <c r="C5" s="11" t="s">
        <v>2</v>
      </c>
      <c r="D5" s="41"/>
      <c r="F5" s="17"/>
      <c r="G5" s="3"/>
    </row>
    <row r="6" spans="1:17" ht="30" customHeight="1" x14ac:dyDescent="0.25">
      <c r="A6" s="23"/>
      <c r="B6" s="23"/>
      <c r="C6" s="11" t="s">
        <v>666</v>
      </c>
      <c r="D6" s="41"/>
      <c r="F6" s="5"/>
      <c r="G6" s="3"/>
    </row>
    <row r="7" spans="1:17" ht="30" customHeight="1" x14ac:dyDescent="0.25">
      <c r="A7" s="10" t="s">
        <v>0</v>
      </c>
      <c r="B7" s="23"/>
      <c r="C7" s="11" t="s">
        <v>662</v>
      </c>
      <c r="D7" s="41"/>
      <c r="F7" s="5"/>
      <c r="G7" s="3"/>
    </row>
    <row r="8" spans="1:17" ht="30" customHeight="1" x14ac:dyDescent="0.25">
      <c r="A8" s="41"/>
      <c r="B8" s="23"/>
      <c r="C8" s="11" t="s">
        <v>663</v>
      </c>
      <c r="D8" s="41"/>
      <c r="F8" s="5"/>
      <c r="G8" s="3"/>
      <c r="J8" s="7"/>
      <c r="K8" s="7"/>
      <c r="L8" s="7"/>
      <c r="M8" s="7"/>
      <c r="N8" s="7"/>
      <c r="O8" s="7"/>
      <c r="P8" s="7"/>
      <c r="Q8" s="7"/>
    </row>
    <row r="9" spans="1:17" ht="30" customHeight="1" x14ac:dyDescent="0.25">
      <c r="A9" s="23"/>
      <c r="B9" s="23"/>
      <c r="C9" s="11" t="s">
        <v>665</v>
      </c>
      <c r="D9" s="44"/>
      <c r="F9" s="5"/>
      <c r="G9" s="3"/>
      <c r="J9" s="7"/>
      <c r="K9" s="7"/>
      <c r="L9" s="7"/>
      <c r="M9" s="7"/>
      <c r="N9" s="7"/>
      <c r="O9" s="7"/>
      <c r="P9" s="7"/>
      <c r="Q9" s="7"/>
    </row>
    <row r="10" spans="1:17" ht="30" customHeight="1" x14ac:dyDescent="0.25">
      <c r="A10" s="23"/>
      <c r="B10" s="23"/>
      <c r="C10" s="11" t="s">
        <v>664</v>
      </c>
      <c r="D10" s="44"/>
      <c r="F10" s="17"/>
      <c r="G10" s="3"/>
    </row>
    <row r="11" spans="1:17" ht="30" customHeight="1" x14ac:dyDescent="0.25">
      <c r="A11" s="23"/>
      <c r="B11" s="23"/>
      <c r="C11" s="23"/>
      <c r="D11" s="23"/>
      <c r="F11" s="17"/>
      <c r="G11" s="18"/>
    </row>
    <row r="12" spans="1:17" ht="30" customHeight="1" x14ac:dyDescent="0.25">
      <c r="A12" s="19" t="s">
        <v>3</v>
      </c>
      <c r="B12" s="19"/>
      <c r="C12" s="66"/>
      <c r="D12" s="66"/>
      <c r="E12" s="66"/>
      <c r="F12" s="6"/>
      <c r="G12" s="20"/>
    </row>
    <row r="13" spans="1:17" ht="30" customHeight="1" x14ac:dyDescent="0.25">
      <c r="C13" s="53"/>
      <c r="D13" s="53"/>
      <c r="E13" s="54"/>
      <c r="F13" s="5"/>
      <c r="G13" s="13"/>
    </row>
    <row r="14" spans="1:17" s="7" customFormat="1" ht="48" customHeight="1" thickBot="1" x14ac:dyDescent="0.3">
      <c r="A14" s="24" t="s">
        <v>668</v>
      </c>
      <c r="B14" s="22" t="s">
        <v>680</v>
      </c>
      <c r="C14" s="55" t="s">
        <v>684</v>
      </c>
      <c r="D14" s="55"/>
      <c r="E14" s="56"/>
      <c r="F14" s="64" t="s">
        <v>4</v>
      </c>
      <c r="G14" s="65"/>
    </row>
    <row r="15" spans="1:17" ht="47.25" customHeight="1" thickBot="1" x14ac:dyDescent="0.3">
      <c r="A15" s="37" t="s">
        <v>681</v>
      </c>
      <c r="B15" s="38"/>
      <c r="C15" s="67"/>
      <c r="D15" s="67"/>
      <c r="E15" s="68"/>
      <c r="F15" s="59"/>
      <c r="G15" s="60"/>
    </row>
    <row r="16" spans="1:17" ht="47.25" customHeight="1" thickBot="1" x14ac:dyDescent="0.3">
      <c r="A16" s="37"/>
      <c r="B16" s="38"/>
      <c r="C16" s="51"/>
      <c r="D16" s="51"/>
      <c r="E16" s="52"/>
      <c r="F16" s="59"/>
      <c r="G16" s="60"/>
    </row>
    <row r="17" spans="1:7" ht="47.25" customHeight="1" thickBot="1" x14ac:dyDescent="0.3">
      <c r="A17" s="37"/>
      <c r="B17" s="38"/>
      <c r="C17" s="51"/>
      <c r="D17" s="51"/>
      <c r="E17" s="52"/>
      <c r="F17" s="59"/>
      <c r="G17" s="60"/>
    </row>
    <row r="18" spans="1:7" ht="47.25" customHeight="1" thickBot="1" x14ac:dyDescent="0.3">
      <c r="A18" s="37"/>
      <c r="B18" s="38"/>
      <c r="C18" s="51"/>
      <c r="D18" s="51"/>
      <c r="E18" s="52"/>
      <c r="F18" s="61"/>
      <c r="G18" s="62"/>
    </row>
    <row r="19" spans="1:7" ht="47.25" customHeight="1" thickBot="1" x14ac:dyDescent="0.3">
      <c r="A19" s="37"/>
      <c r="B19" s="38"/>
      <c r="C19" s="51"/>
      <c r="D19" s="51"/>
      <c r="E19" s="52"/>
      <c r="F19" s="61"/>
      <c r="G19" s="62"/>
    </row>
    <row r="20" spans="1:7" ht="47.25" customHeight="1" thickBot="1" x14ac:dyDescent="0.3">
      <c r="A20" s="37"/>
      <c r="B20" s="38"/>
      <c r="C20" s="51"/>
      <c r="D20" s="51"/>
      <c r="E20" s="52"/>
      <c r="F20" s="61"/>
      <c r="G20" s="62"/>
    </row>
    <row r="21" spans="1:7" ht="47.25" customHeight="1" thickBot="1" x14ac:dyDescent="0.3">
      <c r="A21" s="37"/>
      <c r="B21" s="38"/>
      <c r="C21" s="52"/>
      <c r="D21" s="63"/>
      <c r="E21" s="63"/>
      <c r="F21" s="61"/>
      <c r="G21" s="62"/>
    </row>
    <row r="22" spans="1:7" ht="47.25" customHeight="1" x14ac:dyDescent="0.25">
      <c r="A22" s="25"/>
      <c r="B22" s="26"/>
      <c r="C22" s="57" t="s">
        <v>682</v>
      </c>
      <c r="D22" s="57"/>
      <c r="E22" s="58"/>
      <c r="F22" s="59"/>
      <c r="G22" s="60"/>
    </row>
    <row r="23" spans="1:7" ht="47.25" customHeight="1" x14ac:dyDescent="0.25">
      <c r="A23" s="15"/>
      <c r="B23" s="21"/>
      <c r="C23" s="21"/>
      <c r="D23" s="46"/>
      <c r="E23" s="46"/>
      <c r="F23" s="47" t="s">
        <v>5</v>
      </c>
      <c r="G23" s="48"/>
    </row>
    <row r="24" spans="1:7" ht="50.25" customHeight="1" thickBot="1" x14ac:dyDescent="0.3">
      <c r="C24" s="12"/>
      <c r="E24" s="2"/>
      <c r="F24" s="49">
        <f>SUM(F15:G22)</f>
        <v>0</v>
      </c>
      <c r="G24" s="50"/>
    </row>
    <row r="25" spans="1:7" ht="30" customHeight="1" x14ac:dyDescent="0.25">
      <c r="A25" s="14"/>
      <c r="B25" s="14"/>
      <c r="C25" s="14"/>
      <c r="D25" s="14"/>
      <c r="E25" s="14"/>
      <c r="F25" s="14"/>
      <c r="G25" s="14"/>
    </row>
    <row r="26" spans="1:7" ht="30" customHeight="1" x14ac:dyDescent="0.25">
      <c r="A26" s="4" t="s">
        <v>6</v>
      </c>
    </row>
    <row r="27" spans="1:7" ht="30" customHeight="1" x14ac:dyDescent="0.25">
      <c r="A27" s="4" t="s">
        <v>7</v>
      </c>
    </row>
    <row r="28" spans="1:7" ht="30" customHeight="1" x14ac:dyDescent="0.25">
      <c r="A28" s="4" t="s">
        <v>8</v>
      </c>
    </row>
    <row r="30" spans="1:7" ht="30" customHeight="1" x14ac:dyDescent="0.25">
      <c r="A30" s="7"/>
      <c r="B30" s="7"/>
      <c r="C30" s="7"/>
    </row>
    <row r="33" spans="1:3" ht="30" customHeight="1" x14ac:dyDescent="0.25">
      <c r="A33" s="7"/>
      <c r="B33" s="7"/>
      <c r="C33" s="7"/>
    </row>
  </sheetData>
  <protectedRanges>
    <protectedRange algorithmName="SHA-512" hashValue="nDob1/FXv+KoH6bOUfrDxei3G8nxY9E53ECWmnYgP76G+T+S3R7akpMBWqbpoCvsubrLrzJtzRUHx1ZxN+6wVQ==" saltValue="S+HRnaaU71+X1rK6Q9r+Sg==" spinCount="100000" sqref="A23:XFD1048576 F22:XFD22" name="Range1"/>
  </protectedRanges>
  <mergeCells count="23">
    <mergeCell ref="C12:E12"/>
    <mergeCell ref="C15:E15"/>
    <mergeCell ref="C17:E17"/>
    <mergeCell ref="F18:G18"/>
    <mergeCell ref="F19:G19"/>
    <mergeCell ref="C18:E18"/>
    <mergeCell ref="C19:E19"/>
    <mergeCell ref="D23:E23"/>
    <mergeCell ref="F23:G23"/>
    <mergeCell ref="F24:G24"/>
    <mergeCell ref="C16:E16"/>
    <mergeCell ref="C13:E13"/>
    <mergeCell ref="C14:E14"/>
    <mergeCell ref="C22:E22"/>
    <mergeCell ref="F22:G22"/>
    <mergeCell ref="C20:E20"/>
    <mergeCell ref="F20:G20"/>
    <mergeCell ref="C21:E21"/>
    <mergeCell ref="F21:G21"/>
    <mergeCell ref="F17:G17"/>
    <mergeCell ref="F16:G16"/>
    <mergeCell ref="F14:G14"/>
    <mergeCell ref="F15:G15"/>
  </mergeCells>
  <dataValidations count="1">
    <dataValidation type="list" allowBlank="1" showInputMessage="1" showErrorMessage="1" sqref="E47" xr:uid="{C34327FE-B2B1-45F9-8327-FF9AC8A3D7D4}">
      <formula1>#REF!</formula1>
    </dataValidation>
  </dataValidations>
  <pageMargins left="0.7" right="0.7" top="0.75" bottom="0.75" header="0.3" footer="0.3"/>
  <pageSetup orientation="portrait"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BBBC1A38-3B91-458C-8943-08229DF06897}">
          <x14:formula1>
            <xm:f>'TRAVEL METHOD'!$E:$E</xm:f>
          </x14:formula1>
          <xm:sqref>A15:A22</xm:sqref>
        </x14:dataValidation>
        <x14:dataValidation type="list" allowBlank="1" showInputMessage="1" showErrorMessage="1" xr:uid="{8C8EC51A-8C9D-4F60-B752-77EB6C3C69FC}">
          <x14:formula1>
            <xm:f>'FILTERED CODES'!$H:$H</xm:f>
          </x14:formula1>
          <xm:sqref>D23</xm:sqref>
        </x14:dataValidation>
        <x14:dataValidation type="list" allowBlank="1" showInputMessage="1" showErrorMessage="1" xr:uid="{F62A6B3D-8658-46EF-9A6F-87E1076C57EC}">
          <x14:formula1>
            <xm:f>_xlfn.ANCHORARRAY('FILTERED LIST'!$B$1)</xm:f>
          </x14:formula1>
          <xm:sqref>C22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AC0DAC-B603-48CD-9D7B-30A3F8DED2A4}">
  <sheetPr codeName="Sheet2"/>
  <dimension ref="A1:E15"/>
  <sheetViews>
    <sheetView zoomScale="160" zoomScaleNormal="160" workbookViewId="0">
      <selection activeCell="C21" sqref="C21"/>
    </sheetView>
  </sheetViews>
  <sheetFormatPr defaultRowHeight="13.2" x14ac:dyDescent="0.25"/>
  <cols>
    <col min="1" max="1" width="12.44140625" bestFit="1" customWidth="1"/>
    <col min="2" max="2" width="11" bestFit="1" customWidth="1"/>
    <col min="3" max="3" width="23" bestFit="1" customWidth="1"/>
    <col min="5" max="5" width="21.44140625" bestFit="1" customWidth="1"/>
  </cols>
  <sheetData>
    <row r="1" spans="1:5" x14ac:dyDescent="0.25">
      <c r="A1" t="s">
        <v>668</v>
      </c>
      <c r="B1" t="s">
        <v>674</v>
      </c>
      <c r="C1" t="s">
        <v>679</v>
      </c>
      <c r="E1" s="1" t="s">
        <v>681</v>
      </c>
    </row>
    <row r="2" spans="1:5" x14ac:dyDescent="0.25">
      <c r="A2" t="s">
        <v>669</v>
      </c>
      <c r="B2" t="s">
        <v>677</v>
      </c>
      <c r="E2" t="str">
        <f>_xlfn.CONCAT($A$2&amp;" - "&amp;B2)</f>
        <v>Car - Petrol</v>
      </c>
    </row>
    <row r="3" spans="1:5" x14ac:dyDescent="0.25">
      <c r="A3" t="s">
        <v>670</v>
      </c>
      <c r="B3" t="s">
        <v>675</v>
      </c>
      <c r="E3" t="str">
        <f>_xlfn.CONCAT($A$2&amp;" - "&amp;B3)</f>
        <v>Car - Diesel</v>
      </c>
    </row>
    <row r="4" spans="1:5" x14ac:dyDescent="0.25">
      <c r="A4" t="s">
        <v>672</v>
      </c>
      <c r="B4" t="s">
        <v>678</v>
      </c>
      <c r="E4" t="str">
        <f>_xlfn.CONCAT($A$2&amp;" - "&amp;B4)</f>
        <v xml:space="preserve">Car - Electric </v>
      </c>
    </row>
    <row r="5" spans="1:5" x14ac:dyDescent="0.25">
      <c r="A5" t="s">
        <v>671</v>
      </c>
      <c r="B5" t="s">
        <v>676</v>
      </c>
      <c r="E5" t="str">
        <f>_xlfn.CONCAT($A$2&amp;" - "&amp;B5)</f>
        <v>Car - Hybrid</v>
      </c>
    </row>
    <row r="6" spans="1:5" x14ac:dyDescent="0.25">
      <c r="A6" t="s">
        <v>673</v>
      </c>
      <c r="E6" t="str">
        <f>_xlfn.CONCAT($A$3&amp;" - "&amp;B2)</f>
        <v>Taxi - Petrol</v>
      </c>
    </row>
    <row r="7" spans="1:5" x14ac:dyDescent="0.25">
      <c r="E7" t="str">
        <f>_xlfn.CONCAT($A$3&amp;" - "&amp;B3)</f>
        <v>Taxi - Diesel</v>
      </c>
    </row>
    <row r="8" spans="1:5" x14ac:dyDescent="0.25">
      <c r="E8" t="str">
        <f>_xlfn.CONCAT($A$3&amp;" - "&amp;B4)</f>
        <v xml:space="preserve">Taxi - Electric </v>
      </c>
    </row>
    <row r="9" spans="1:5" x14ac:dyDescent="0.25">
      <c r="E9" t="str">
        <f>_xlfn.CONCAT($A$3&amp;" - "&amp;B5)</f>
        <v>Taxi - Hybrid</v>
      </c>
    </row>
    <row r="10" spans="1:5" x14ac:dyDescent="0.25">
      <c r="E10" t="str">
        <f>A4</f>
        <v>Rail/train/tube</v>
      </c>
    </row>
    <row r="11" spans="1:5" x14ac:dyDescent="0.25">
      <c r="E11" t="str">
        <f>_xlfn.CONCAT($A$5&amp;""&amp;B6)</f>
        <v>Air</v>
      </c>
    </row>
    <row r="12" spans="1:5" x14ac:dyDescent="0.25">
      <c r="E12" t="str">
        <f>_xlfn.CONCAT($A$6&amp;" - "&amp;B2)</f>
        <v>Motorbike - Petrol</v>
      </c>
    </row>
    <row r="13" spans="1:5" x14ac:dyDescent="0.25">
      <c r="E13" t="str">
        <f>_xlfn.CONCAT($A$6&amp;" - "&amp;B3)</f>
        <v>Motorbike - Diesel</v>
      </c>
    </row>
    <row r="14" spans="1:5" x14ac:dyDescent="0.25">
      <c r="E14" t="str">
        <f>_xlfn.CONCAT($A$6&amp;" - "&amp;B4)</f>
        <v xml:space="preserve">Motorbike - Electric </v>
      </c>
    </row>
    <row r="15" spans="1:5" x14ac:dyDescent="0.25">
      <c r="E15" t="str">
        <f>_xlfn.CONCAT($A$6&amp;" - "&amp;B5)</f>
        <v>Motorbike - Hybrid</v>
      </c>
    </row>
  </sheetData>
  <sheetProtection algorithmName="SHA-512" hashValue="jT9rFuEFobKcjPsYm0uZvg4AeLiONyEjwgR6oHaNBncvqkG3a7bJGg6Pnf7LAlumDtBjIs9aT5s4ooNhVISmyw==" saltValue="LMTT1wMg57qc+GybEm7lUw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950245-F7DF-4B59-9C20-2C3BB313C7BA}">
  <sheetPr codeName="Sheet3"/>
  <dimension ref="A1:A11"/>
  <sheetViews>
    <sheetView workbookViewId="0"/>
  </sheetViews>
  <sheetFormatPr defaultRowHeight="13.2" x14ac:dyDescent="0.25"/>
  <cols>
    <col min="1" max="1" width="18.5546875" bestFit="1" customWidth="1"/>
  </cols>
  <sheetData>
    <row r="1" spans="1:1" x14ac:dyDescent="0.25">
      <c r="A1" t="s">
        <v>9</v>
      </c>
    </row>
    <row r="2" spans="1:1" x14ac:dyDescent="0.25">
      <c r="A2" s="1" t="s">
        <v>660</v>
      </c>
    </row>
    <row r="3" spans="1:1" x14ac:dyDescent="0.25">
      <c r="A3" t="s">
        <v>649</v>
      </c>
    </row>
    <row r="4" spans="1:1" x14ac:dyDescent="0.25">
      <c r="A4" t="s">
        <v>650</v>
      </c>
    </row>
    <row r="5" spans="1:1" x14ac:dyDescent="0.25">
      <c r="A5" t="s">
        <v>651</v>
      </c>
    </row>
    <row r="6" spans="1:1" x14ac:dyDescent="0.25">
      <c r="A6" s="1" t="s">
        <v>659</v>
      </c>
    </row>
    <row r="7" spans="1:1" x14ac:dyDescent="0.25">
      <c r="A7" t="s">
        <v>652</v>
      </c>
    </row>
    <row r="8" spans="1:1" x14ac:dyDescent="0.25">
      <c r="A8" t="s">
        <v>653</v>
      </c>
    </row>
    <row r="9" spans="1:1" x14ac:dyDescent="0.25">
      <c r="A9" t="s">
        <v>654</v>
      </c>
    </row>
    <row r="10" spans="1:1" x14ac:dyDescent="0.25">
      <c r="A10" t="s">
        <v>655</v>
      </c>
    </row>
    <row r="11" spans="1:1" x14ac:dyDescent="0.25">
      <c r="A11" t="s">
        <v>656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820B95-D39D-45C8-A534-40D2779635F6}">
  <sheetPr codeName="Sheet4"/>
  <dimension ref="A1:N220"/>
  <sheetViews>
    <sheetView workbookViewId="0">
      <selection sqref="A1:XFD1048576"/>
    </sheetView>
  </sheetViews>
  <sheetFormatPr defaultColWidth="9.109375" defaultRowHeight="13.2" x14ac:dyDescent="0.25"/>
  <cols>
    <col min="1" max="1" width="29.6640625" style="27" bestFit="1" customWidth="1"/>
    <col min="2" max="3" width="8" style="27" bestFit="1" customWidth="1"/>
    <col min="4" max="4" width="2" style="27" bestFit="1" customWidth="1"/>
    <col min="5" max="5" width="19.109375" style="27" bestFit="1" customWidth="1"/>
    <col min="6" max="6" width="8.88671875" style="27" bestFit="1" customWidth="1"/>
    <col min="7" max="7" width="131.33203125" style="27" bestFit="1" customWidth="1"/>
    <col min="8" max="8" width="153.33203125" style="27" bestFit="1" customWidth="1"/>
    <col min="9" max="9" width="20" style="27" bestFit="1" customWidth="1"/>
    <col min="10" max="13" width="9.109375" style="27"/>
    <col min="14" max="14" width="13.5546875" style="27" bestFit="1" customWidth="1"/>
    <col min="15" max="16384" width="9.109375" style="27"/>
  </cols>
  <sheetData>
    <row r="1" spans="1:8" x14ac:dyDescent="0.25">
      <c r="A1" s="27" t="s">
        <v>9</v>
      </c>
      <c r="H1" s="27" t="s">
        <v>682</v>
      </c>
    </row>
    <row r="2" spans="1:8" ht="14.4" x14ac:dyDescent="0.3">
      <c r="A2" s="28" t="s">
        <v>661</v>
      </c>
      <c r="B2" s="29">
        <v>1544402</v>
      </c>
      <c r="C2" s="29">
        <v>1544402</v>
      </c>
      <c r="D2" s="30" t="s">
        <v>10</v>
      </c>
      <c r="E2" s="29" t="s">
        <v>11</v>
      </c>
      <c r="F2" s="29" t="s">
        <v>12</v>
      </c>
      <c r="G2" s="31" t="s">
        <v>13</v>
      </c>
      <c r="H2" s="27" t="str">
        <f>_xlfn.CONCAT(E2&amp;" / "&amp;G2)</f>
        <v>ADV-ADV-BOA01-E / ADVOCATING PUBLIC RELATIONS MANAGEMENT - BOARD PROJECTS (154/4402)</v>
      </c>
    </row>
    <row r="3" spans="1:8" ht="14.4" x14ac:dyDescent="0.3">
      <c r="A3" s="28" t="s">
        <v>661</v>
      </c>
      <c r="B3" s="29">
        <v>3014200</v>
      </c>
      <c r="C3" s="29">
        <v>3014200</v>
      </c>
      <c r="D3" s="30" t="s">
        <v>10</v>
      </c>
      <c r="E3" s="29" t="s">
        <v>14</v>
      </c>
      <c r="F3" s="29" t="s">
        <v>15</v>
      </c>
      <c r="G3" s="31" t="s">
        <v>16</v>
      </c>
      <c r="H3" s="27" t="str">
        <f t="shared" ref="H3:H24" si="0">_xlfn.CONCAT(E3&amp;" / "&amp;G3)</f>
        <v>DIS-DIS-STA01-E / DISCIPLINARY - Stationery (301/4200)</v>
      </c>
    </row>
    <row r="4" spans="1:8" ht="14.4" x14ac:dyDescent="0.3">
      <c r="A4" s="28" t="s">
        <v>661</v>
      </c>
      <c r="B4" s="29">
        <v>3014400</v>
      </c>
      <c r="C4" s="29">
        <v>3014400</v>
      </c>
      <c r="D4" s="30" t="s">
        <v>10</v>
      </c>
      <c r="E4" s="29" t="s">
        <v>17</v>
      </c>
      <c r="F4" s="29" t="s">
        <v>18</v>
      </c>
      <c r="G4" s="31" t="s">
        <v>19</v>
      </c>
      <c r="H4" s="27" t="str">
        <f t="shared" si="0"/>
        <v>DIS-DIS-LEG01-E / DISCIPLINARY - Legal and Professional Fees (301/4400)</v>
      </c>
    </row>
    <row r="5" spans="1:8" ht="14.4" x14ac:dyDescent="0.3">
      <c r="A5" s="28" t="s">
        <v>661</v>
      </c>
      <c r="B5" s="29">
        <v>3015530</v>
      </c>
      <c r="C5" s="29">
        <v>3015530</v>
      </c>
      <c r="D5" s="30" t="s">
        <v>10</v>
      </c>
      <c r="E5" s="29" t="s">
        <v>20</v>
      </c>
      <c r="F5" s="29" t="s">
        <v>21</v>
      </c>
      <c r="G5" s="31" t="s">
        <v>22</v>
      </c>
      <c r="H5" s="27" t="str">
        <f t="shared" si="0"/>
        <v>DIS-DIS-VEN01-E / DISCIPLINARY - Venue Cost (301/5530)</v>
      </c>
    </row>
    <row r="6" spans="1:8" ht="14.4" x14ac:dyDescent="0.3">
      <c r="A6" s="28" t="s">
        <v>661</v>
      </c>
      <c r="B6" s="29">
        <v>3015548</v>
      </c>
      <c r="C6" s="29">
        <v>3015548</v>
      </c>
      <c r="D6" s="30" t="s">
        <v>10</v>
      </c>
      <c r="E6" s="29" t="s">
        <v>23</v>
      </c>
      <c r="F6" s="29" t="s">
        <v>24</v>
      </c>
      <c r="G6" s="31" t="s">
        <v>25</v>
      </c>
      <c r="H6" s="27" t="str">
        <f t="shared" si="0"/>
        <v>DIS-DIS-TRA01-E / DISCIPLINARY - Travel Costs (301/5548)</v>
      </c>
    </row>
    <row r="7" spans="1:8" ht="14.4" x14ac:dyDescent="0.3">
      <c r="A7" s="28" t="s">
        <v>661</v>
      </c>
      <c r="B7" s="29">
        <v>3015556</v>
      </c>
      <c r="C7" s="29">
        <v>3015556</v>
      </c>
      <c r="D7" s="30" t="s">
        <v>10</v>
      </c>
      <c r="E7" s="29" t="s">
        <v>26</v>
      </c>
      <c r="F7" s="29" t="s">
        <v>27</v>
      </c>
      <c r="G7" s="31" t="s">
        <v>28</v>
      </c>
      <c r="H7" s="27" t="str">
        <f t="shared" si="0"/>
        <v>DIS-DIS-CAT01-E / DISCIPLINARY - Catering (301/5556)</v>
      </c>
    </row>
    <row r="8" spans="1:8" ht="14.4" x14ac:dyDescent="0.3">
      <c r="A8" s="28" t="s">
        <v>661</v>
      </c>
      <c r="B8" s="29">
        <v>4014200</v>
      </c>
      <c r="C8" s="29">
        <v>4014200</v>
      </c>
      <c r="D8" s="30" t="s">
        <v>10</v>
      </c>
      <c r="E8" s="29" t="s">
        <v>29</v>
      </c>
      <c r="F8" s="29" t="s">
        <v>30</v>
      </c>
      <c r="G8" s="31" t="s">
        <v>31</v>
      </c>
      <c r="H8" s="27" t="str">
        <f t="shared" si="0"/>
        <v>GOV-GOV-STA05-E / GOVERNANCE - Stationery (401/4200)</v>
      </c>
    </row>
    <row r="9" spans="1:8" ht="14.4" x14ac:dyDescent="0.3">
      <c r="A9" s="28" t="s">
        <v>661</v>
      </c>
      <c r="B9" s="29">
        <v>4014230</v>
      </c>
      <c r="C9" s="29">
        <v>4014230</v>
      </c>
      <c r="D9" s="30" t="s">
        <v>10</v>
      </c>
      <c r="E9" s="29" t="s">
        <v>32</v>
      </c>
      <c r="F9" s="29" t="s">
        <v>33</v>
      </c>
      <c r="G9" s="31" t="s">
        <v>34</v>
      </c>
      <c r="H9" s="27" t="str">
        <f t="shared" si="0"/>
        <v>GOV-GOV-STA06-E / GOVERNANCE - STAFF EXPENSES @ GOVERNANCE MEETINGS (401/4230)</v>
      </c>
    </row>
    <row r="10" spans="1:8" ht="14.4" x14ac:dyDescent="0.3">
      <c r="A10" s="28" t="s">
        <v>661</v>
      </c>
      <c r="B10" s="32">
        <v>4014250</v>
      </c>
      <c r="C10" s="29">
        <v>4014250</v>
      </c>
      <c r="D10" s="30" t="s">
        <v>10</v>
      </c>
      <c r="E10" s="29" t="s">
        <v>35</v>
      </c>
      <c r="F10" s="29" t="s">
        <v>36</v>
      </c>
      <c r="G10" s="31" t="s">
        <v>37</v>
      </c>
      <c r="H10" s="27" t="str">
        <f t="shared" si="0"/>
        <v>GOV-GOV-BOA01-E / GOVERNANCE - Board/Council Travel Costs (401/4250)</v>
      </c>
    </row>
    <row r="11" spans="1:8" ht="14.4" x14ac:dyDescent="0.3">
      <c r="A11" s="28" t="s">
        <v>661</v>
      </c>
      <c r="B11" s="29">
        <v>4014251</v>
      </c>
      <c r="C11" s="29">
        <v>4014251</v>
      </c>
      <c r="D11" s="30" t="s">
        <v>10</v>
      </c>
      <c r="E11" s="29" t="s">
        <v>38</v>
      </c>
      <c r="F11" s="29" t="s">
        <v>39</v>
      </c>
      <c r="G11" s="31" t="s">
        <v>40</v>
      </c>
      <c r="H11" s="27" t="str">
        <f t="shared" si="0"/>
        <v>GOV-GOV-BOA02-E / GOVERNANCE - Board/Council Subsistence Cost (401/4251)</v>
      </c>
    </row>
    <row r="12" spans="1:8" ht="14.4" x14ac:dyDescent="0.3">
      <c r="A12" s="28" t="s">
        <v>661</v>
      </c>
      <c r="B12" s="29">
        <v>4014252</v>
      </c>
      <c r="C12" s="29">
        <v>4014252</v>
      </c>
      <c r="D12" s="30" t="s">
        <v>10</v>
      </c>
      <c r="E12" s="29" t="s">
        <v>41</v>
      </c>
      <c r="F12" s="29" t="s">
        <v>42</v>
      </c>
      <c r="G12" s="31" t="s">
        <v>43</v>
      </c>
      <c r="H12" s="27" t="str">
        <f t="shared" si="0"/>
        <v>GOV-GOV-BOA03-E / GOVERNANCE - Board/Council Accomodation Costs (401/4252)</v>
      </c>
    </row>
    <row r="13" spans="1:8" ht="14.4" x14ac:dyDescent="0.3">
      <c r="A13" s="28" t="s">
        <v>661</v>
      </c>
      <c r="B13" s="29">
        <v>4014260</v>
      </c>
      <c r="C13" s="29">
        <v>4014260</v>
      </c>
      <c r="D13" s="30" t="s">
        <v>10</v>
      </c>
      <c r="E13" s="29" t="s">
        <v>44</v>
      </c>
      <c r="F13" s="29" t="s">
        <v>45</v>
      </c>
      <c r="G13" s="31" t="s">
        <v>46</v>
      </c>
      <c r="H13" s="27" t="str">
        <f t="shared" si="0"/>
        <v>GOV-GOV-CEO01-E / GOVERNANCE - CEO Travel Costs (401/4260)</v>
      </c>
    </row>
    <row r="14" spans="1:8" ht="14.4" x14ac:dyDescent="0.3">
      <c r="A14" s="28" t="s">
        <v>661</v>
      </c>
      <c r="B14" s="29">
        <v>4014261</v>
      </c>
      <c r="C14" s="29">
        <v>4014261</v>
      </c>
      <c r="D14" s="30" t="s">
        <v>10</v>
      </c>
      <c r="E14" s="29" t="s">
        <v>47</v>
      </c>
      <c r="F14" s="29" t="s">
        <v>48</v>
      </c>
      <c r="G14" s="31" t="s">
        <v>49</v>
      </c>
      <c r="H14" s="27" t="str">
        <f t="shared" si="0"/>
        <v>GOV-GOV-CEO02-E / GOVERNANCE - CEO Subsistence Costs (401/4261)</v>
      </c>
    </row>
    <row r="15" spans="1:8" ht="14.4" x14ac:dyDescent="0.3">
      <c r="A15" s="28" t="s">
        <v>661</v>
      </c>
      <c r="B15" s="29">
        <v>4014262</v>
      </c>
      <c r="C15" s="29">
        <v>4014262</v>
      </c>
      <c r="D15" s="30" t="s">
        <v>10</v>
      </c>
      <c r="E15" s="29" t="s">
        <v>50</v>
      </c>
      <c r="F15" s="29" t="s">
        <v>51</v>
      </c>
      <c r="G15" s="31" t="s">
        <v>52</v>
      </c>
      <c r="H15" s="27" t="str">
        <f t="shared" si="0"/>
        <v>GOV-GOV-CEO03-E / GOVERNANCE - CEO Accommodation Costs (401/4262)</v>
      </c>
    </row>
    <row r="16" spans="1:8" ht="14.4" x14ac:dyDescent="0.3">
      <c r="A16" s="28" t="s">
        <v>661</v>
      </c>
      <c r="B16" s="29">
        <v>4014263</v>
      </c>
      <c r="C16" s="29">
        <v>4014263</v>
      </c>
      <c r="D16" s="30" t="s">
        <v>10</v>
      </c>
      <c r="E16" s="29" t="s">
        <v>53</v>
      </c>
      <c r="F16" s="29" t="s">
        <v>54</v>
      </c>
      <c r="G16" s="31" t="s">
        <v>55</v>
      </c>
      <c r="H16" s="27" t="str">
        <f t="shared" si="0"/>
        <v>GOV-GOV-CEO04-E / GOVERNANCE - CEO Entertaining Costs (401/4263)</v>
      </c>
    </row>
    <row r="17" spans="1:8" ht="14.4" x14ac:dyDescent="0.3">
      <c r="A17" s="28" t="s">
        <v>661</v>
      </c>
      <c r="B17" s="29">
        <v>4014270</v>
      </c>
      <c r="C17" s="29">
        <v>4014270</v>
      </c>
      <c r="D17" s="30" t="s">
        <v>10</v>
      </c>
      <c r="E17" s="29" t="s">
        <v>56</v>
      </c>
      <c r="F17" s="29" t="s">
        <v>57</v>
      </c>
      <c r="G17" s="31" t="s">
        <v>58</v>
      </c>
      <c r="H17" s="27" t="str">
        <f t="shared" si="0"/>
        <v>GOV-GOV-PRE01-E / GOVERNANCE - President Travel Costs (401/4270)</v>
      </c>
    </row>
    <row r="18" spans="1:8" ht="14.4" x14ac:dyDescent="0.3">
      <c r="A18" s="28" t="s">
        <v>661</v>
      </c>
      <c r="B18" s="29">
        <v>4014271</v>
      </c>
      <c r="C18" s="29">
        <v>4014271</v>
      </c>
      <c r="D18" s="30" t="s">
        <v>10</v>
      </c>
      <c r="E18" s="29" t="s">
        <v>59</v>
      </c>
      <c r="F18" s="29" t="s">
        <v>60</v>
      </c>
      <c r="G18" s="31" t="s">
        <v>61</v>
      </c>
      <c r="H18" s="27" t="str">
        <f t="shared" si="0"/>
        <v>GOV-GOV-PRE02-E / GOVERNANCE - President Subsistence Costs (401/4271)</v>
      </c>
    </row>
    <row r="19" spans="1:8" ht="14.4" x14ac:dyDescent="0.3">
      <c r="A19" s="28" t="s">
        <v>661</v>
      </c>
      <c r="B19" s="29">
        <v>4014272</v>
      </c>
      <c r="C19" s="29">
        <v>4014272</v>
      </c>
      <c r="D19" s="30" t="s">
        <v>10</v>
      </c>
      <c r="E19" s="29" t="s">
        <v>62</v>
      </c>
      <c r="F19" s="29" t="s">
        <v>63</v>
      </c>
      <c r="G19" s="31" t="s">
        <v>64</v>
      </c>
      <c r="H19" s="27" t="str">
        <f t="shared" si="0"/>
        <v>GOV-GOV-PRE03-E / GOVERNANCE - President Accommodation Costs (401/4272)</v>
      </c>
    </row>
    <row r="20" spans="1:8" ht="14.4" x14ac:dyDescent="0.3">
      <c r="A20" s="28" t="s">
        <v>661</v>
      </c>
      <c r="B20" s="29">
        <v>4014273</v>
      </c>
      <c r="C20" s="29">
        <v>4014273</v>
      </c>
      <c r="D20" s="30" t="s">
        <v>10</v>
      </c>
      <c r="E20" s="29" t="s">
        <v>65</v>
      </c>
      <c r="F20" s="29" t="s">
        <v>66</v>
      </c>
      <c r="G20" s="31" t="s">
        <v>67</v>
      </c>
      <c r="H20" s="27" t="str">
        <f t="shared" si="0"/>
        <v>GOV-GOV-PRE04-E / GOVERNANCE - President Entertaining Costs (401/4273)</v>
      </c>
    </row>
    <row r="21" spans="1:8" ht="14.4" x14ac:dyDescent="0.3">
      <c r="A21" s="28" t="s">
        <v>661</v>
      </c>
      <c r="B21" s="29">
        <v>4014330</v>
      </c>
      <c r="C21" s="29">
        <v>4014330</v>
      </c>
      <c r="D21" s="30" t="s">
        <v>10</v>
      </c>
      <c r="E21" s="29" t="s">
        <v>68</v>
      </c>
      <c r="F21" s="29" t="s">
        <v>69</v>
      </c>
      <c r="G21" s="31" t="s">
        <v>70</v>
      </c>
      <c r="H21" s="27" t="str">
        <f t="shared" si="0"/>
        <v>GOV-GOV-SUB01-E / GOVERNANCE - Subscriptions to External Bodies (401/4330)</v>
      </c>
    </row>
    <row r="22" spans="1:8" ht="14.4" x14ac:dyDescent="0.3">
      <c r="A22" s="28" t="s">
        <v>661</v>
      </c>
      <c r="B22" s="29">
        <v>4014400</v>
      </c>
      <c r="C22" s="29">
        <v>4014400</v>
      </c>
      <c r="D22" s="30" t="s">
        <v>10</v>
      </c>
      <c r="E22" s="29" t="s">
        <v>71</v>
      </c>
      <c r="F22" s="29" t="s">
        <v>72</v>
      </c>
      <c r="G22" s="31" t="s">
        <v>73</v>
      </c>
      <c r="H22" s="27" t="str">
        <f t="shared" si="0"/>
        <v>GOV-GOV-LEG01-E / GOVERNANCE - Legal and Professional Fees (401/4400)</v>
      </c>
    </row>
    <row r="23" spans="1:8" ht="14.4" x14ac:dyDescent="0.3">
      <c r="A23" s="28" t="s">
        <v>661</v>
      </c>
      <c r="B23" s="29">
        <v>4015530</v>
      </c>
      <c r="C23" s="29">
        <v>4015530</v>
      </c>
      <c r="D23" s="30" t="s">
        <v>10</v>
      </c>
      <c r="E23" s="29" t="s">
        <v>74</v>
      </c>
      <c r="F23" s="29" t="s">
        <v>75</v>
      </c>
      <c r="G23" s="31" t="s">
        <v>76</v>
      </c>
      <c r="H23" s="27" t="str">
        <f t="shared" si="0"/>
        <v>GOV-GOV-VEN01-E / GOVERNANCE - Venue Cost (401/5530)</v>
      </c>
    </row>
    <row r="24" spans="1:8" ht="14.4" x14ac:dyDescent="0.3">
      <c r="A24" s="28" t="s">
        <v>661</v>
      </c>
      <c r="B24" s="29">
        <v>4017175</v>
      </c>
      <c r="C24" s="29">
        <v>4017175</v>
      </c>
      <c r="D24" s="30" t="s">
        <v>10</v>
      </c>
      <c r="E24" s="29" t="s">
        <v>77</v>
      </c>
      <c r="F24" s="29" t="s">
        <v>78</v>
      </c>
      <c r="G24" s="31" t="s">
        <v>79</v>
      </c>
      <c r="H24" s="27" t="str">
        <f t="shared" si="0"/>
        <v>GOV-GOV-STA01-E / GOVERNANCE - Staff Training (401/7175)</v>
      </c>
    </row>
    <row r="25" spans="1:8" ht="14.4" x14ac:dyDescent="0.3">
      <c r="A25" s="28" t="s">
        <v>80</v>
      </c>
      <c r="B25" s="29">
        <v>165530</v>
      </c>
      <c r="C25" s="29">
        <v>165530</v>
      </c>
      <c r="D25" s="30" t="s">
        <v>10</v>
      </c>
      <c r="E25" s="29" t="s">
        <v>81</v>
      </c>
      <c r="F25" s="29" t="s">
        <v>82</v>
      </c>
      <c r="G25" s="31" t="s">
        <v>83</v>
      </c>
      <c r="H25" s="27" t="str">
        <f>_xlfn.CONCAT(E25&amp;" / "&amp;G25)</f>
        <v>VOL-VOL-VEN01-E / VOLUNTEER CONFERENCE - Venue Cost (16/5530)</v>
      </c>
    </row>
    <row r="26" spans="1:8" ht="14.4" x14ac:dyDescent="0.3">
      <c r="A26" s="28" t="s">
        <v>80</v>
      </c>
      <c r="B26" s="29">
        <v>165531</v>
      </c>
      <c r="C26" s="29">
        <v>165531</v>
      </c>
      <c r="D26" s="30" t="s">
        <v>10</v>
      </c>
      <c r="E26" s="29" t="s">
        <v>84</v>
      </c>
      <c r="F26" s="29" t="s">
        <v>85</v>
      </c>
      <c r="G26" s="31" t="s">
        <v>86</v>
      </c>
      <c r="H26" s="27" t="str">
        <f t="shared" ref="H26:H66" si="1">_xlfn.CONCAT(E26&amp;" / "&amp;G26)</f>
        <v>VOL-VOL-VOL03-E / VOLUNTEER CONFERENCE - Volunteer Expenses (16/5531)</v>
      </c>
    </row>
    <row r="27" spans="1:8" ht="14.4" x14ac:dyDescent="0.3">
      <c r="A27" s="28" t="s">
        <v>80</v>
      </c>
      <c r="B27" s="29">
        <v>1514330</v>
      </c>
      <c r="C27" s="29">
        <v>1514330</v>
      </c>
      <c r="D27" s="30" t="s">
        <v>10</v>
      </c>
      <c r="E27" s="29" t="s">
        <v>87</v>
      </c>
      <c r="F27" s="29" t="s">
        <v>88</v>
      </c>
      <c r="G27" s="31" t="s">
        <v>89</v>
      </c>
      <c r="H27" s="27" t="str">
        <f t="shared" si="1"/>
        <v>BUI-BUI-SUB01-E / BUILDING A RESILIENT COMMUNITY OF PRACTICE MANAGEMENT - Subscriptions to External Bodies (151/4330)</v>
      </c>
    </row>
    <row r="28" spans="1:8" ht="14.4" x14ac:dyDescent="0.3">
      <c r="A28" s="28" t="s">
        <v>80</v>
      </c>
      <c r="B28" s="29">
        <v>1514402</v>
      </c>
      <c r="C28" s="29">
        <v>1514402</v>
      </c>
      <c r="D28" s="30" t="s">
        <v>10</v>
      </c>
      <c r="E28" s="29" t="s">
        <v>90</v>
      </c>
      <c r="F28" s="29" t="s">
        <v>91</v>
      </c>
      <c r="G28" s="31" t="s">
        <v>92</v>
      </c>
      <c r="H28" s="27" t="str">
        <f t="shared" si="1"/>
        <v>BUI-BUI-BOA01-E / BUILDING A RESILIENT COMMUNITY OF PRACTICE MANAGEMENT - BOARD PROJECTS (151/4402)</v>
      </c>
    </row>
    <row r="29" spans="1:8" ht="14.4" x14ac:dyDescent="0.3">
      <c r="A29" s="28" t="s">
        <v>80</v>
      </c>
      <c r="B29" s="29">
        <v>1515548</v>
      </c>
      <c r="C29" s="29">
        <v>1515548</v>
      </c>
      <c r="D29" s="30" t="s">
        <v>10</v>
      </c>
      <c r="E29" s="29" t="s">
        <v>93</v>
      </c>
      <c r="F29" s="29" t="s">
        <v>94</v>
      </c>
      <c r="G29" s="31" t="s">
        <v>95</v>
      </c>
      <c r="H29" s="27" t="str">
        <f t="shared" si="1"/>
        <v>BUI-BUI-TRA01-E / BUILDING A RESILIENT COMMUNITY OF PRACTICE MANAGEMENT - Travel Costs (151/5548)</v>
      </c>
    </row>
    <row r="30" spans="1:8" ht="14.4" x14ac:dyDescent="0.3">
      <c r="A30" s="28" t="s">
        <v>80</v>
      </c>
      <c r="B30" s="29">
        <v>1515556</v>
      </c>
      <c r="C30" s="29">
        <v>1515556</v>
      </c>
      <c r="D30" s="30" t="s">
        <v>10</v>
      </c>
      <c r="E30" s="29" t="s">
        <v>96</v>
      </c>
      <c r="F30" s="29" t="s">
        <v>97</v>
      </c>
      <c r="G30" s="31" t="s">
        <v>98</v>
      </c>
      <c r="H30" s="27" t="str">
        <f t="shared" si="1"/>
        <v>BUI-BUI-CAT01-E / BUILDING A RESILIENT COMMUNITY OF PRACTICE MANAGEMENT - Catering (151/5556)</v>
      </c>
    </row>
    <row r="31" spans="1:8" ht="14.4" x14ac:dyDescent="0.3">
      <c r="A31" s="28" t="s">
        <v>80</v>
      </c>
      <c r="B31" s="29">
        <v>4314330</v>
      </c>
      <c r="C31" s="29">
        <v>4314330</v>
      </c>
      <c r="D31" s="30" t="s">
        <v>10</v>
      </c>
      <c r="E31" s="29" t="s">
        <v>99</v>
      </c>
      <c r="F31" s="29" t="s">
        <v>100</v>
      </c>
      <c r="G31" s="31" t="s">
        <v>101</v>
      </c>
      <c r="H31" s="27" t="str">
        <f t="shared" si="1"/>
        <v>STA-HUM-SUB01-E / HR - Subscriptions to External Bodies (431/4330)</v>
      </c>
    </row>
    <row r="32" spans="1:8" ht="14.4" x14ac:dyDescent="0.3">
      <c r="A32" s="28" t="s">
        <v>80</v>
      </c>
      <c r="B32" s="29">
        <v>4314400</v>
      </c>
      <c r="C32" s="29">
        <v>4314400</v>
      </c>
      <c r="D32" s="30" t="s">
        <v>10</v>
      </c>
      <c r="E32" s="29" t="s">
        <v>102</v>
      </c>
      <c r="F32" s="29" t="s">
        <v>103</v>
      </c>
      <c r="G32" s="31" t="s">
        <v>104</v>
      </c>
      <c r="H32" s="27" t="str">
        <f t="shared" si="1"/>
        <v>STA-HUM-LEG01-E / HR - Legal and Professional Fees (431/4400)</v>
      </c>
    </row>
    <row r="33" spans="1:8" ht="14.4" x14ac:dyDescent="0.3">
      <c r="A33" s="28" t="s">
        <v>80</v>
      </c>
      <c r="B33" s="29">
        <v>4315548</v>
      </c>
      <c r="C33" s="29">
        <v>4315548</v>
      </c>
      <c r="D33" s="30" t="s">
        <v>10</v>
      </c>
      <c r="E33" s="29" t="s">
        <v>105</v>
      </c>
      <c r="F33" s="29" t="s">
        <v>106</v>
      </c>
      <c r="G33" s="31" t="s">
        <v>107</v>
      </c>
      <c r="H33" s="27" t="str">
        <f t="shared" si="1"/>
        <v>STA-HUM-TRA01-E / HR - Travel Costs (431/5548)</v>
      </c>
    </row>
    <row r="34" spans="1:8" ht="14.4" x14ac:dyDescent="0.3">
      <c r="A34" s="28" t="s">
        <v>80</v>
      </c>
      <c r="B34" s="29">
        <v>4317175</v>
      </c>
      <c r="C34" s="29">
        <v>4317175</v>
      </c>
      <c r="D34" s="30" t="s">
        <v>10</v>
      </c>
      <c r="E34" s="29" t="s">
        <v>108</v>
      </c>
      <c r="F34" s="29" t="s">
        <v>109</v>
      </c>
      <c r="G34" s="31" t="s">
        <v>110</v>
      </c>
      <c r="H34" s="27" t="str">
        <f t="shared" si="1"/>
        <v>STA-HUM-STA01-E / HR - Staff Training (431/7175)</v>
      </c>
    </row>
    <row r="35" spans="1:8" ht="14.4" x14ac:dyDescent="0.3">
      <c r="A35" s="28" t="s">
        <v>80</v>
      </c>
      <c r="B35" s="29">
        <v>4317176</v>
      </c>
      <c r="C35" s="29">
        <v>4317176</v>
      </c>
      <c r="D35" s="30" t="s">
        <v>10</v>
      </c>
      <c r="E35" s="29" t="s">
        <v>111</v>
      </c>
      <c r="F35" s="29" t="s">
        <v>112</v>
      </c>
      <c r="G35" s="31" t="s">
        <v>113</v>
      </c>
      <c r="H35" s="27" t="str">
        <f t="shared" si="1"/>
        <v>STA-HUM-REC01-E / HR - Recruitment (431/7176)</v>
      </c>
    </row>
    <row r="36" spans="1:8" ht="14.4" x14ac:dyDescent="0.3">
      <c r="A36" s="28" t="s">
        <v>80</v>
      </c>
      <c r="B36" s="29">
        <v>4334140</v>
      </c>
      <c r="C36" s="29">
        <v>4334140</v>
      </c>
      <c r="D36" s="30" t="s">
        <v>10</v>
      </c>
      <c r="E36" s="29" t="s">
        <v>114</v>
      </c>
      <c r="F36" s="29" t="s">
        <v>115</v>
      </c>
      <c r="G36" s="31" t="s">
        <v>116</v>
      </c>
      <c r="H36" s="27" t="str">
        <f t="shared" si="1"/>
        <v>STA-FAC-REN01-E / FACILITIES - Rent  (433/4140)</v>
      </c>
    </row>
    <row r="37" spans="1:8" ht="14.4" x14ac:dyDescent="0.3">
      <c r="A37" s="28" t="s">
        <v>80</v>
      </c>
      <c r="B37" s="29">
        <v>4334170</v>
      </c>
      <c r="C37" s="29">
        <v>4334170</v>
      </c>
      <c r="D37" s="30" t="s">
        <v>10</v>
      </c>
      <c r="E37" s="29" t="s">
        <v>117</v>
      </c>
      <c r="F37" s="29" t="s">
        <v>118</v>
      </c>
      <c r="G37" s="31" t="s">
        <v>119</v>
      </c>
      <c r="H37" s="27" t="str">
        <f t="shared" si="1"/>
        <v>STA-FAC-OTH01-E / FACILITIES - Other Premises Costs  (433/4170)</v>
      </c>
    </row>
    <row r="38" spans="1:8" ht="14.4" x14ac:dyDescent="0.3">
      <c r="A38" s="28" t="s">
        <v>80</v>
      </c>
      <c r="B38" s="29">
        <v>4334200</v>
      </c>
      <c r="C38" s="29">
        <v>4334200</v>
      </c>
      <c r="D38" s="30" t="s">
        <v>10</v>
      </c>
      <c r="E38" s="29" t="s">
        <v>120</v>
      </c>
      <c r="F38" s="29" t="s">
        <v>121</v>
      </c>
      <c r="G38" s="31" t="s">
        <v>122</v>
      </c>
      <c r="H38" s="27" t="str">
        <f t="shared" si="1"/>
        <v>STA-FAC-STA01-E / FACILITIES - Stationery (433/4200)</v>
      </c>
    </row>
    <row r="39" spans="1:8" ht="14.4" x14ac:dyDescent="0.3">
      <c r="A39" s="28" t="s">
        <v>80</v>
      </c>
      <c r="B39" s="29">
        <v>4334210</v>
      </c>
      <c r="C39" s="29">
        <v>4334210</v>
      </c>
      <c r="D39" s="30" t="s">
        <v>10</v>
      </c>
      <c r="E39" s="29" t="s">
        <v>123</v>
      </c>
      <c r="F39" s="29" t="s">
        <v>124</v>
      </c>
      <c r="G39" s="31" t="s">
        <v>125</v>
      </c>
      <c r="H39" s="27" t="str">
        <f t="shared" si="1"/>
        <v>STA-FAC-POS01-E / FACILITIES - Postage (433/4210)</v>
      </c>
    </row>
    <row r="40" spans="1:8" ht="14.4" x14ac:dyDescent="0.3">
      <c r="A40" s="28" t="s">
        <v>80</v>
      </c>
      <c r="B40" s="29">
        <v>4334400</v>
      </c>
      <c r="C40" s="29">
        <v>4334400</v>
      </c>
      <c r="D40" s="30" t="s">
        <v>10</v>
      </c>
      <c r="E40" s="29" t="s">
        <v>126</v>
      </c>
      <c r="F40" s="29" t="s">
        <v>127</v>
      </c>
      <c r="G40" s="31" t="s">
        <v>128</v>
      </c>
      <c r="H40" s="27" t="str">
        <f t="shared" si="1"/>
        <v>STA-FAC-LEG01-E / FACILITIES - Legal and Professional Fees (433/4400)</v>
      </c>
    </row>
    <row r="41" spans="1:8" ht="14.4" x14ac:dyDescent="0.3">
      <c r="A41" s="28" t="s">
        <v>80</v>
      </c>
      <c r="B41" s="29">
        <v>4334650</v>
      </c>
      <c r="C41" s="29">
        <v>4334650</v>
      </c>
      <c r="D41" s="30" t="s">
        <v>10</v>
      </c>
      <c r="E41" s="29" t="s">
        <v>129</v>
      </c>
      <c r="F41" s="29" t="s">
        <v>130</v>
      </c>
      <c r="G41" s="31" t="s">
        <v>131</v>
      </c>
      <c r="H41" s="27" t="str">
        <f t="shared" si="1"/>
        <v>STA-FAC-INS01-E / FACILITIES - Insurances (433/4650)</v>
      </c>
    </row>
    <row r="42" spans="1:8" ht="14.4" x14ac:dyDescent="0.3">
      <c r="A42" s="28" t="s">
        <v>80</v>
      </c>
      <c r="B42" s="29">
        <v>4335530</v>
      </c>
      <c r="C42" s="29">
        <v>4335530</v>
      </c>
      <c r="D42" s="30" t="s">
        <v>10</v>
      </c>
      <c r="E42" s="29" t="s">
        <v>132</v>
      </c>
      <c r="F42" s="29" t="s">
        <v>133</v>
      </c>
      <c r="G42" s="31" t="s">
        <v>134</v>
      </c>
      <c r="H42" s="27" t="str">
        <f t="shared" si="1"/>
        <v>STA-FAC-VEN01-E / FACILITIES - Venue Cost (433/5530)</v>
      </c>
    </row>
    <row r="43" spans="1:8" ht="14.4" x14ac:dyDescent="0.3">
      <c r="A43" s="28" t="s">
        <v>80</v>
      </c>
      <c r="B43" s="29">
        <v>4335548</v>
      </c>
      <c r="C43" s="29">
        <v>4335548</v>
      </c>
      <c r="D43" s="30" t="s">
        <v>10</v>
      </c>
      <c r="E43" s="29" t="s">
        <v>135</v>
      </c>
      <c r="F43" s="29" t="s">
        <v>136</v>
      </c>
      <c r="G43" s="31" t="s">
        <v>137</v>
      </c>
      <c r="H43" s="27" t="str">
        <f t="shared" si="1"/>
        <v>STA-FAC-TRA01-E / FACILITIES - Travel Costs (433/5548)</v>
      </c>
    </row>
    <row r="44" spans="1:8" ht="14.4" x14ac:dyDescent="0.3">
      <c r="A44" s="28" t="s">
        <v>80</v>
      </c>
      <c r="B44" s="29">
        <v>4335556</v>
      </c>
      <c r="C44" s="29">
        <v>4335556</v>
      </c>
      <c r="D44" s="30" t="s">
        <v>10</v>
      </c>
      <c r="E44" s="29" t="s">
        <v>138</v>
      </c>
      <c r="F44" s="29" t="s">
        <v>139</v>
      </c>
      <c r="G44" s="31" t="s">
        <v>140</v>
      </c>
      <c r="H44" s="27" t="str">
        <f t="shared" si="1"/>
        <v>STA-FAC-CAT01-E / FACILITIES - Catering (433/5556)</v>
      </c>
    </row>
    <row r="45" spans="1:8" ht="14.4" x14ac:dyDescent="0.3">
      <c r="A45" s="28" t="s">
        <v>80</v>
      </c>
      <c r="B45" s="29">
        <v>4344400</v>
      </c>
      <c r="C45" s="29">
        <v>4344400</v>
      </c>
      <c r="D45" s="30" t="s">
        <v>10</v>
      </c>
      <c r="E45" s="29" t="s">
        <v>141</v>
      </c>
      <c r="F45" s="29" t="s">
        <v>142</v>
      </c>
      <c r="G45" s="31" t="s">
        <v>143</v>
      </c>
      <c r="H45" s="27" t="str">
        <f t="shared" si="1"/>
        <v>VOL-VOL-LEG01-E / VOLUNTEER MANAGEMENT, NETWORKS &amp; PANELS - Legal and Professional Fees (434/4400)</v>
      </c>
    </row>
    <row r="46" spans="1:8" ht="14.4" x14ac:dyDescent="0.3">
      <c r="A46" s="28" t="s">
        <v>80</v>
      </c>
      <c r="B46" s="29">
        <v>4345530</v>
      </c>
      <c r="C46" s="29">
        <v>4345530</v>
      </c>
      <c r="D46" s="30" t="s">
        <v>10</v>
      </c>
      <c r="E46" s="29" t="s">
        <v>144</v>
      </c>
      <c r="F46" s="29" t="s">
        <v>145</v>
      </c>
      <c r="G46" s="31" t="s">
        <v>146</v>
      </c>
      <c r="H46" s="27" t="str">
        <f t="shared" si="1"/>
        <v>VOL-VOL-VEN02-E / VOLUNTEER MANAGEMENT, NETWORKS &amp; PANELS - Venue Cost (434/5530)</v>
      </c>
    </row>
    <row r="47" spans="1:8" ht="14.4" x14ac:dyDescent="0.3">
      <c r="A47" s="28" t="s">
        <v>80</v>
      </c>
      <c r="B47" s="29">
        <v>4345531</v>
      </c>
      <c r="C47" s="29">
        <v>4345531</v>
      </c>
      <c r="D47" s="30" t="s">
        <v>10</v>
      </c>
      <c r="E47" s="29" t="s">
        <v>147</v>
      </c>
      <c r="F47" s="29" t="s">
        <v>148</v>
      </c>
      <c r="G47" s="31" t="s">
        <v>149</v>
      </c>
      <c r="H47" s="27" t="str">
        <f t="shared" si="1"/>
        <v>VOL-VOL-VOL01-E / VOLUNTEER MANAGEMENT, NETWORKS &amp; PANELS - Volunteer Expenses (434/5531)</v>
      </c>
    </row>
    <row r="48" spans="1:8" ht="14.4" x14ac:dyDescent="0.3">
      <c r="A48" s="28" t="s">
        <v>80</v>
      </c>
      <c r="B48" s="29">
        <v>4317174</v>
      </c>
      <c r="C48" s="29">
        <v>4317174</v>
      </c>
      <c r="D48" s="30" t="s">
        <v>150</v>
      </c>
      <c r="E48" s="29" t="s">
        <v>151</v>
      </c>
      <c r="F48" s="29" t="s">
        <v>152</v>
      </c>
      <c r="G48" s="31" t="s">
        <v>153</v>
      </c>
      <c r="H48" s="27" t="str">
        <f t="shared" si="1"/>
        <v>STA-HUM-OTH01-S / HR - Other Staff Costs (431/7174)</v>
      </c>
    </row>
    <row r="49" spans="1:8" ht="14.4" x14ac:dyDescent="0.3">
      <c r="A49" s="28" t="s">
        <v>80</v>
      </c>
      <c r="B49" s="29">
        <v>4317174</v>
      </c>
      <c r="C49" s="29">
        <v>4317174</v>
      </c>
      <c r="D49" s="30" t="s">
        <v>150</v>
      </c>
      <c r="E49" s="29" t="s">
        <v>154</v>
      </c>
      <c r="F49" s="29" t="s">
        <v>152</v>
      </c>
      <c r="G49" s="31" t="s">
        <v>155</v>
      </c>
      <c r="H49" s="27" t="str">
        <f t="shared" si="1"/>
        <v>STA-HUM-OTH02-S / HR - PSA (431/7174)</v>
      </c>
    </row>
    <row r="50" spans="1:8" ht="14.4" x14ac:dyDescent="0.3">
      <c r="A50" s="28" t="s">
        <v>80</v>
      </c>
      <c r="B50" s="29">
        <v>4317174</v>
      </c>
      <c r="C50" s="29">
        <v>4317174</v>
      </c>
      <c r="D50" s="30" t="s">
        <v>150</v>
      </c>
      <c r="E50" s="29" t="s">
        <v>156</v>
      </c>
      <c r="F50" s="29" t="s">
        <v>152</v>
      </c>
      <c r="G50" s="31" t="s">
        <v>157</v>
      </c>
      <c r="H50" s="27" t="str">
        <f t="shared" si="1"/>
        <v>STA-HUM-OTH03-S / HR - GIFTS (431/7174)</v>
      </c>
    </row>
    <row r="51" spans="1:8" ht="14.4" x14ac:dyDescent="0.3">
      <c r="A51" s="28" t="s">
        <v>80</v>
      </c>
      <c r="B51" s="29">
        <v>4317174</v>
      </c>
      <c r="C51" s="29">
        <v>4317174</v>
      </c>
      <c r="D51" s="30" t="s">
        <v>150</v>
      </c>
      <c r="E51" s="29" t="s">
        <v>158</v>
      </c>
      <c r="F51" s="29" t="s">
        <v>152</v>
      </c>
      <c r="G51" s="31" t="s">
        <v>159</v>
      </c>
      <c r="H51" s="27" t="str">
        <f t="shared" si="1"/>
        <v>STA-HUM-OTH04-S / HR - HEALTHCARE (MEDICASH/VITALITY) (431/7174)</v>
      </c>
    </row>
    <row r="52" spans="1:8" ht="14.4" x14ac:dyDescent="0.3">
      <c r="A52" s="28" t="s">
        <v>80</v>
      </c>
      <c r="B52" s="29">
        <v>4317174</v>
      </c>
      <c r="C52" s="29">
        <v>4317174</v>
      </c>
      <c r="D52" s="30" t="s">
        <v>150</v>
      </c>
      <c r="E52" s="29" t="s">
        <v>160</v>
      </c>
      <c r="F52" s="29" t="s">
        <v>152</v>
      </c>
      <c r="G52" s="31" t="s">
        <v>161</v>
      </c>
      <c r="H52" s="27" t="str">
        <f t="shared" si="1"/>
        <v>STA-HUM-OTH05-S / HR - INSURANCES (GROUPLIFE / PHI) (431/7174)</v>
      </c>
    </row>
    <row r="53" spans="1:8" ht="14.4" x14ac:dyDescent="0.3">
      <c r="A53" s="28" t="s">
        <v>80</v>
      </c>
      <c r="B53" s="29">
        <v>4317174</v>
      </c>
      <c r="C53" s="29">
        <v>4317174</v>
      </c>
      <c r="D53" s="30" t="s">
        <v>150</v>
      </c>
      <c r="E53" s="29" t="s">
        <v>162</v>
      </c>
      <c r="F53" s="29" t="s">
        <v>152</v>
      </c>
      <c r="G53" s="31" t="s">
        <v>163</v>
      </c>
      <c r="H53" s="27" t="str">
        <f t="shared" si="1"/>
        <v>STA-HUM-OTH06-S / HR - PAYROLL FEES (431/7174)</v>
      </c>
    </row>
    <row r="54" spans="1:8" ht="14.4" x14ac:dyDescent="0.3">
      <c r="A54" s="28" t="s">
        <v>80</v>
      </c>
      <c r="B54" s="29">
        <v>4317174</v>
      </c>
      <c r="C54" s="29">
        <v>4317174</v>
      </c>
      <c r="D54" s="30" t="s">
        <v>150</v>
      </c>
      <c r="E54" s="29" t="s">
        <v>164</v>
      </c>
      <c r="F54" s="29" t="s">
        <v>152</v>
      </c>
      <c r="G54" s="31" t="s">
        <v>165</v>
      </c>
      <c r="H54" s="27" t="str">
        <f t="shared" si="1"/>
        <v>STA-HUM-OTH07-S / HR - VOUCHERS (431/7174)</v>
      </c>
    </row>
    <row r="55" spans="1:8" ht="14.4" x14ac:dyDescent="0.3">
      <c r="A55" s="28" t="s">
        <v>80</v>
      </c>
      <c r="B55" s="29">
        <v>4317174</v>
      </c>
      <c r="C55" s="29">
        <v>4317174</v>
      </c>
      <c r="D55" s="30" t="s">
        <v>150</v>
      </c>
      <c r="E55" s="29" t="s">
        <v>166</v>
      </c>
      <c r="F55" s="29" t="s">
        <v>152</v>
      </c>
      <c r="G55" s="31" t="s">
        <v>167</v>
      </c>
      <c r="H55" s="27" t="str">
        <f t="shared" si="1"/>
        <v>STA-HUM-OTH08-S / HR - TRAVEL CONTRACTUAL (431/7174)</v>
      </c>
    </row>
    <row r="56" spans="1:8" ht="14.4" x14ac:dyDescent="0.3">
      <c r="A56" s="28" t="s">
        <v>80</v>
      </c>
      <c r="B56" s="29">
        <v>4317174</v>
      </c>
      <c r="C56" s="29">
        <v>4317174</v>
      </c>
      <c r="D56" s="30" t="s">
        <v>150</v>
      </c>
      <c r="E56" s="29" t="s">
        <v>168</v>
      </c>
      <c r="F56" s="29" t="s">
        <v>152</v>
      </c>
      <c r="G56" s="31" t="s">
        <v>169</v>
      </c>
      <c r="H56" s="27" t="str">
        <f t="shared" si="1"/>
        <v>STA-HUM-OTH09-S / HR - TRAVEL SOCIAL  (431/7174)</v>
      </c>
    </row>
    <row r="57" spans="1:8" ht="14.4" x14ac:dyDescent="0.3">
      <c r="A57" s="28" t="s">
        <v>80</v>
      </c>
      <c r="B57" s="29">
        <v>4337174</v>
      </c>
      <c r="C57" s="29">
        <v>4337174</v>
      </c>
      <c r="D57" s="30" t="s">
        <v>150</v>
      </c>
      <c r="E57" s="29" t="s">
        <v>170</v>
      </c>
      <c r="F57" s="29" t="s">
        <v>171</v>
      </c>
      <c r="G57" s="31" t="s">
        <v>172</v>
      </c>
      <c r="H57" s="27" t="str">
        <f t="shared" si="1"/>
        <v>STA-HUM-OTH10-S / FACILITIES - Other Staff Costs (433/7174)</v>
      </c>
    </row>
    <row r="58" spans="1:8" ht="14.4" x14ac:dyDescent="0.3">
      <c r="A58" s="28" t="s">
        <v>80</v>
      </c>
      <c r="B58" s="29">
        <v>4317174</v>
      </c>
      <c r="C58" s="29">
        <v>4317174</v>
      </c>
      <c r="D58" s="30" t="s">
        <v>150</v>
      </c>
      <c r="E58" s="29" t="s">
        <v>631</v>
      </c>
      <c r="F58" s="29" t="s">
        <v>152</v>
      </c>
      <c r="G58" s="31" t="s">
        <v>632</v>
      </c>
      <c r="H58" s="27" t="str">
        <f t="shared" si="1"/>
        <v>STA-HUM-OTH11-S / HR - TRAVEL CONTRACTUAL (431/7174) MEMBERSHIP &amp; BUSINESS DEVELOPMENT</v>
      </c>
    </row>
    <row r="59" spans="1:8" ht="14.4" x14ac:dyDescent="0.3">
      <c r="A59" s="28" t="s">
        <v>80</v>
      </c>
      <c r="B59" s="29">
        <v>4317174</v>
      </c>
      <c r="C59" s="29">
        <v>4317174</v>
      </c>
      <c r="D59" s="30" t="s">
        <v>150</v>
      </c>
      <c r="E59" s="29" t="s">
        <v>633</v>
      </c>
      <c r="F59" s="29" t="s">
        <v>152</v>
      </c>
      <c r="G59" s="31" t="s">
        <v>634</v>
      </c>
      <c r="H59" s="27" t="str">
        <f t="shared" si="1"/>
        <v>STA-HUM-OTH12-S / HR - TRAVEL CONTRACTUAL (431/7174) EVENTS</v>
      </c>
    </row>
    <row r="60" spans="1:8" ht="14.4" x14ac:dyDescent="0.3">
      <c r="A60" s="28" t="s">
        <v>80</v>
      </c>
      <c r="B60" s="29">
        <v>4317174</v>
      </c>
      <c r="C60" s="29">
        <v>4317174</v>
      </c>
      <c r="D60" s="30" t="s">
        <v>150</v>
      </c>
      <c r="E60" s="29" t="s">
        <v>635</v>
      </c>
      <c r="F60" s="29" t="s">
        <v>152</v>
      </c>
      <c r="G60" s="31" t="s">
        <v>636</v>
      </c>
      <c r="H60" s="27" t="str">
        <f t="shared" si="1"/>
        <v>STA-HUM-OTH13-S / HR - TRAVEL CONTRACTUAL (431/7174) TRAINING</v>
      </c>
    </row>
    <row r="61" spans="1:8" ht="14.4" x14ac:dyDescent="0.3">
      <c r="A61" s="28" t="s">
        <v>80</v>
      </c>
      <c r="B61" s="29">
        <v>4317174</v>
      </c>
      <c r="C61" s="29">
        <v>4317174</v>
      </c>
      <c r="D61" s="30" t="s">
        <v>150</v>
      </c>
      <c r="E61" s="29" t="s">
        <v>637</v>
      </c>
      <c r="F61" s="29" t="s">
        <v>152</v>
      </c>
      <c r="G61" s="31" t="s">
        <v>638</v>
      </c>
      <c r="H61" s="27" t="str">
        <f t="shared" si="1"/>
        <v>STA-HUM-OTH14-S / HR - TRAVEL CONTRACTUAL (431/7174) QUALIFICATIONS</v>
      </c>
    </row>
    <row r="62" spans="1:8" ht="14.4" x14ac:dyDescent="0.3">
      <c r="A62" s="28" t="s">
        <v>80</v>
      </c>
      <c r="B62" s="29">
        <v>4317174</v>
      </c>
      <c r="C62" s="29">
        <v>4317174</v>
      </c>
      <c r="D62" s="30" t="s">
        <v>150</v>
      </c>
      <c r="E62" s="29" t="s">
        <v>639</v>
      </c>
      <c r="F62" s="29" t="s">
        <v>152</v>
      </c>
      <c r="G62" s="31" t="s">
        <v>640</v>
      </c>
      <c r="H62" s="27" t="str">
        <f t="shared" si="1"/>
        <v>STA-HUM-OTH15-S / HR - TRAVEL CONTRACTUAL (431/7174) MARKETING</v>
      </c>
    </row>
    <row r="63" spans="1:8" ht="14.4" x14ac:dyDescent="0.3">
      <c r="A63" s="28" t="s">
        <v>80</v>
      </c>
      <c r="B63" s="29">
        <v>4317174</v>
      </c>
      <c r="C63" s="29">
        <v>4317174</v>
      </c>
      <c r="D63" s="30" t="s">
        <v>150</v>
      </c>
      <c r="E63" s="29" t="s">
        <v>641</v>
      </c>
      <c r="F63" s="29" t="s">
        <v>152</v>
      </c>
      <c r="G63" s="31" t="s">
        <v>642</v>
      </c>
      <c r="H63" s="27" t="str">
        <f t="shared" si="1"/>
        <v>STA-HUM-OTH16-S / HR - TRAVEL CONTRACTUAL (431/7174) POLICY</v>
      </c>
    </row>
    <row r="64" spans="1:8" ht="14.4" x14ac:dyDescent="0.3">
      <c r="A64" s="28" t="s">
        <v>80</v>
      </c>
      <c r="B64" s="29">
        <v>4317174</v>
      </c>
      <c r="C64" s="29">
        <v>4317174</v>
      </c>
      <c r="D64" s="30" t="s">
        <v>150</v>
      </c>
      <c r="E64" s="29" t="s">
        <v>643</v>
      </c>
      <c r="F64" s="29" t="s">
        <v>152</v>
      </c>
      <c r="G64" s="31" t="s">
        <v>644</v>
      </c>
      <c r="H64" s="27" t="str">
        <f t="shared" si="1"/>
        <v>STA-HUM-OTH17-S / HR - TRAVEL CONTRACTUAL (431/7174) GOVERNANCE</v>
      </c>
    </row>
    <row r="65" spans="1:8" ht="14.4" x14ac:dyDescent="0.3">
      <c r="A65" s="28" t="s">
        <v>80</v>
      </c>
      <c r="B65" s="29">
        <v>4317174</v>
      </c>
      <c r="C65" s="29">
        <v>4317174</v>
      </c>
      <c r="D65" s="30" t="s">
        <v>150</v>
      </c>
      <c r="E65" s="29" t="s">
        <v>645</v>
      </c>
      <c r="F65" s="29" t="s">
        <v>152</v>
      </c>
      <c r="G65" s="31" t="s">
        <v>646</v>
      </c>
      <c r="H65" s="27" t="str">
        <f t="shared" si="1"/>
        <v>STA-HUM-OTH18-S / HR - TRAVEL CONTRACTUAL (431/7174) IT</v>
      </c>
    </row>
    <row r="66" spans="1:8" ht="14.4" x14ac:dyDescent="0.3">
      <c r="A66" s="28" t="s">
        <v>80</v>
      </c>
      <c r="B66" s="29">
        <v>4317174</v>
      </c>
      <c r="C66" s="29">
        <v>4317174</v>
      </c>
      <c r="D66" s="30" t="s">
        <v>150</v>
      </c>
      <c r="E66" s="29" t="s">
        <v>647</v>
      </c>
      <c r="F66" s="29" t="s">
        <v>152</v>
      </c>
      <c r="G66" s="31" t="s">
        <v>648</v>
      </c>
      <c r="H66" s="27" t="str">
        <f t="shared" si="1"/>
        <v>STA-HUM-OTH19-S / HR - TRAVEL CONTRACTUAL (431/7174) FINANCE</v>
      </c>
    </row>
    <row r="67" spans="1:8" ht="14.4" x14ac:dyDescent="0.3">
      <c r="A67" s="28" t="s">
        <v>173</v>
      </c>
      <c r="B67" s="29">
        <v>14330</v>
      </c>
      <c r="C67" s="29">
        <v>14330</v>
      </c>
      <c r="D67" s="30" t="s">
        <v>10</v>
      </c>
      <c r="E67" s="29" t="s">
        <v>174</v>
      </c>
      <c r="F67" s="29" t="s">
        <v>175</v>
      </c>
      <c r="G67" s="31" t="s">
        <v>176</v>
      </c>
      <c r="H67" s="27" t="str">
        <f>_xlfn.CONCAT(E67&amp;" / "&amp;G67)</f>
        <v>BUI-PRO-SUB01-E / PROFESSIONAL DEVELOPMENT &amp; MEMBERSHIP - Subscriptions to External Bodies (1/4330)</v>
      </c>
    </row>
    <row r="68" spans="1:8" ht="14.4" x14ac:dyDescent="0.3">
      <c r="A68" s="28" t="s">
        <v>173</v>
      </c>
      <c r="B68" s="29">
        <v>15548</v>
      </c>
      <c r="C68" s="29">
        <v>15548</v>
      </c>
      <c r="D68" s="30" t="s">
        <v>10</v>
      </c>
      <c r="E68" s="29" t="s">
        <v>177</v>
      </c>
      <c r="F68" s="29" t="s">
        <v>178</v>
      </c>
      <c r="G68" s="31" t="s">
        <v>179</v>
      </c>
      <c r="H68" s="27" t="str">
        <f t="shared" ref="H68:H131" si="2">_xlfn.CONCAT(E68&amp;" / "&amp;G68)</f>
        <v>BUI-PRO-TRA01-E / PROFESSIONAL DEVELOPMENT &amp; MEMBERSHIP - Travel Costs (1/5548)</v>
      </c>
    </row>
    <row r="69" spans="1:8" ht="14.4" x14ac:dyDescent="0.3">
      <c r="A69" s="28" t="s">
        <v>173</v>
      </c>
      <c r="B69" s="29">
        <v>15556</v>
      </c>
      <c r="C69" s="29">
        <v>15556</v>
      </c>
      <c r="D69" s="30" t="s">
        <v>10</v>
      </c>
      <c r="E69" s="29" t="s">
        <v>180</v>
      </c>
      <c r="F69" s="29" t="s">
        <v>181</v>
      </c>
      <c r="G69" s="31" t="s">
        <v>182</v>
      </c>
      <c r="H69" s="27" t="str">
        <f t="shared" si="2"/>
        <v>BUI-PRO-CAT01-E / PROFESSIONAL DEVELOPMENT &amp; MEMBERSHIP - Catering (1/5556)</v>
      </c>
    </row>
    <row r="70" spans="1:8" ht="14.4" x14ac:dyDescent="0.3">
      <c r="A70" s="28" t="s">
        <v>173</v>
      </c>
      <c r="B70" s="29">
        <v>404400</v>
      </c>
      <c r="C70" s="29">
        <v>404400</v>
      </c>
      <c r="D70" s="30" t="s">
        <v>10</v>
      </c>
      <c r="E70" s="29" t="s">
        <v>183</v>
      </c>
      <c r="F70" s="29" t="s">
        <v>184</v>
      </c>
      <c r="G70" s="31" t="s">
        <v>185</v>
      </c>
      <c r="H70" s="27" t="str">
        <f t="shared" si="2"/>
        <v>BUI-INT-LEG01-E / INTERNATIONALISATION - Legal and Professional Fees (40/4400)</v>
      </c>
    </row>
    <row r="71" spans="1:8" ht="14.4" x14ac:dyDescent="0.3">
      <c r="A71" s="28" t="s">
        <v>173</v>
      </c>
      <c r="B71" s="29">
        <v>405320</v>
      </c>
      <c r="C71" s="29">
        <v>405320</v>
      </c>
      <c r="D71" s="30" t="s">
        <v>10</v>
      </c>
      <c r="E71" s="29" t="s">
        <v>186</v>
      </c>
      <c r="F71" s="29" t="s">
        <v>187</v>
      </c>
      <c r="G71" s="31" t="s">
        <v>188</v>
      </c>
      <c r="H71" s="27" t="str">
        <f t="shared" si="2"/>
        <v>BUI-INT-TUT01-E / INTERNATIONALISATION - Tutor Fees (OPEN TRAINING ONLY) (40/5320)</v>
      </c>
    </row>
    <row r="72" spans="1:8" ht="14.4" x14ac:dyDescent="0.3">
      <c r="A72" s="28" t="s">
        <v>173</v>
      </c>
      <c r="B72" s="29">
        <v>405326</v>
      </c>
      <c r="C72" s="29">
        <v>405326</v>
      </c>
      <c r="D72" s="30" t="s">
        <v>10</v>
      </c>
      <c r="E72" s="29" t="s">
        <v>189</v>
      </c>
      <c r="F72" s="29" t="s">
        <v>190</v>
      </c>
      <c r="G72" s="31" t="s">
        <v>191</v>
      </c>
      <c r="H72" s="27" t="str">
        <f t="shared" si="2"/>
        <v>BUI-INT-WOR01-E / INTERNATIONALISATION - Workshop Course Materials (40/5326)</v>
      </c>
    </row>
    <row r="73" spans="1:8" ht="14.4" x14ac:dyDescent="0.3">
      <c r="A73" s="28" t="s">
        <v>173</v>
      </c>
      <c r="B73" s="29">
        <v>405548</v>
      </c>
      <c r="C73" s="29">
        <v>405548</v>
      </c>
      <c r="D73" s="30" t="s">
        <v>10</v>
      </c>
      <c r="E73" s="29" t="s">
        <v>192</v>
      </c>
      <c r="F73" s="29" t="s">
        <v>193</v>
      </c>
      <c r="G73" s="31" t="s">
        <v>194</v>
      </c>
      <c r="H73" s="27" t="str">
        <f t="shared" si="2"/>
        <v>BUI-INT-TRA01-E / INTERNATIONALISATION - Travel Costs (40/5548)</v>
      </c>
    </row>
    <row r="74" spans="1:8" ht="14.4" x14ac:dyDescent="0.3">
      <c r="A74" s="28" t="s">
        <v>173</v>
      </c>
      <c r="B74" s="29">
        <v>406000</v>
      </c>
      <c r="C74" s="29">
        <v>406000</v>
      </c>
      <c r="D74" s="30" t="s">
        <v>10</v>
      </c>
      <c r="E74" s="29" t="s">
        <v>195</v>
      </c>
      <c r="F74" s="29" t="s">
        <v>196</v>
      </c>
      <c r="G74" s="31" t="s">
        <v>197</v>
      </c>
      <c r="H74" s="27" t="str">
        <f t="shared" si="2"/>
        <v>BUI-INT-COR01-E / INTERNATIONALISATION - CORPORATE COMMUNICATIONS (FORMERLY Marketing &amp; PR) (40/6000)</v>
      </c>
    </row>
    <row r="75" spans="1:8" ht="14.4" x14ac:dyDescent="0.3">
      <c r="A75" s="28" t="s">
        <v>173</v>
      </c>
      <c r="B75" s="29">
        <v>1524402</v>
      </c>
      <c r="C75" s="29">
        <v>1524402</v>
      </c>
      <c r="D75" s="30" t="s">
        <v>10</v>
      </c>
      <c r="E75" s="29" t="s">
        <v>198</v>
      </c>
      <c r="F75" s="29" t="s">
        <v>199</v>
      </c>
      <c r="G75" s="31" t="s">
        <v>200</v>
      </c>
      <c r="H75" s="27" t="str">
        <f t="shared" si="2"/>
        <v>LEA-LEA-BOA01-E / LEADING PRACTICE DEVELOPMENT MANAGEMENT - BOARD PROJECTS (152/4402)</v>
      </c>
    </row>
    <row r="76" spans="1:8" ht="14.4" x14ac:dyDescent="0.3">
      <c r="A76" s="28" t="s">
        <v>173</v>
      </c>
      <c r="B76" s="29">
        <v>1534402</v>
      </c>
      <c r="C76" s="29">
        <v>1534402</v>
      </c>
      <c r="D76" s="30" t="s">
        <v>10</v>
      </c>
      <c r="E76" s="29" t="s">
        <v>201</v>
      </c>
      <c r="F76" s="29" t="s">
        <v>202</v>
      </c>
      <c r="G76" s="31" t="s">
        <v>203</v>
      </c>
      <c r="H76" s="27" t="str">
        <f t="shared" si="2"/>
        <v>CHA-CHA-BOA01-E / CHAMPIONING LIFELONG LEARNING MANAGEMENT - BOARD PROJECTS (153/4402)</v>
      </c>
    </row>
    <row r="77" spans="1:8" ht="14.4" x14ac:dyDescent="0.3">
      <c r="A77" s="28" t="s">
        <v>204</v>
      </c>
      <c r="B77" s="29">
        <v>1033407</v>
      </c>
      <c r="C77" s="29">
        <v>1033407</v>
      </c>
      <c r="D77" s="30" t="s">
        <v>10</v>
      </c>
      <c r="E77" s="29" t="s">
        <v>205</v>
      </c>
      <c r="F77" s="29" t="s">
        <v>206</v>
      </c>
      <c r="G77" s="31" t="s">
        <v>207</v>
      </c>
      <c r="H77" s="27" t="str">
        <f t="shared" si="2"/>
        <v>INF-PAR-MIS01-E / PARTNERS - Miscellaneous costs (103/3407)</v>
      </c>
    </row>
    <row r="78" spans="1:8" ht="14.4" x14ac:dyDescent="0.3">
      <c r="A78" s="28" t="s">
        <v>204</v>
      </c>
      <c r="B78" s="29">
        <v>1355534</v>
      </c>
      <c r="C78" s="29">
        <v>1355534</v>
      </c>
      <c r="D78" s="30" t="s">
        <v>10</v>
      </c>
      <c r="E78" s="29" t="s">
        <v>208</v>
      </c>
      <c r="F78" s="29" t="s">
        <v>209</v>
      </c>
      <c r="G78" s="31" t="s">
        <v>210</v>
      </c>
      <c r="H78" s="27" t="str">
        <f t="shared" si="2"/>
        <v>MAR-OTH-BRA01-E / OTHER EVENTS -  BRANDING &amp; CREATIVE (FORMERLY Printing &amp; Design) (135/5534)</v>
      </c>
    </row>
    <row r="79" spans="1:8" ht="14.4" x14ac:dyDescent="0.3">
      <c r="A79" s="28" t="s">
        <v>204</v>
      </c>
      <c r="B79" s="29">
        <v>1356000</v>
      </c>
      <c r="C79" s="29">
        <v>1356000</v>
      </c>
      <c r="D79" s="30" t="s">
        <v>10</v>
      </c>
      <c r="E79" s="29" t="s">
        <v>211</v>
      </c>
      <c r="F79" s="29" t="s">
        <v>212</v>
      </c>
      <c r="G79" s="31" t="s">
        <v>213</v>
      </c>
      <c r="H79" s="27" t="str">
        <f t="shared" si="2"/>
        <v>MAR-OTH-COR01-E / OTHER EVENTS - CORPORATE COMMUNICATIONS (FORMERLY Marketing &amp; PR) (135/6000)</v>
      </c>
    </row>
    <row r="80" spans="1:8" ht="14.4" x14ac:dyDescent="0.3">
      <c r="A80" s="28" t="s">
        <v>204</v>
      </c>
      <c r="B80" s="29">
        <v>1375534</v>
      </c>
      <c r="C80" s="29">
        <v>1375534</v>
      </c>
      <c r="D80" s="30" t="s">
        <v>10</v>
      </c>
      <c r="E80" s="29" t="s">
        <v>214</v>
      </c>
      <c r="F80" s="29" t="s">
        <v>215</v>
      </c>
      <c r="G80" s="31" t="s">
        <v>216</v>
      </c>
      <c r="H80" s="27" t="str">
        <f t="shared" si="2"/>
        <v>MAR-NAT-BRA01-E / NATIONAL CONFERENCE -  BRANDING &amp; CREATIVE (FORMERLY Printing &amp; Design) (137/5534)</v>
      </c>
    </row>
    <row r="81" spans="1:8" ht="14.4" x14ac:dyDescent="0.3">
      <c r="A81" s="28" t="s">
        <v>204</v>
      </c>
      <c r="B81" s="29">
        <v>1376000</v>
      </c>
      <c r="C81" s="29">
        <v>1376000</v>
      </c>
      <c r="D81" s="30" t="s">
        <v>10</v>
      </c>
      <c r="E81" s="29" t="s">
        <v>217</v>
      </c>
      <c r="F81" s="29" t="s">
        <v>218</v>
      </c>
      <c r="G81" s="31" t="s">
        <v>219</v>
      </c>
      <c r="H81" s="27" t="str">
        <f t="shared" si="2"/>
        <v>MAR-NAT-COR01-E / NATIONAL CONFERENCE - CORPORATE COMMUNICATIONS (FORMERLY Marketing &amp; PR) (137/6000)</v>
      </c>
    </row>
    <row r="82" spans="1:8" ht="14.4" x14ac:dyDescent="0.3">
      <c r="A82" s="28" t="s">
        <v>204</v>
      </c>
      <c r="B82" s="29">
        <v>1364400</v>
      </c>
      <c r="C82" s="29">
        <v>1364400</v>
      </c>
      <c r="D82" s="30" t="s">
        <v>10</v>
      </c>
      <c r="E82" s="29" t="s">
        <v>220</v>
      </c>
      <c r="F82" s="29" t="s">
        <v>221</v>
      </c>
      <c r="G82" s="31" t="s">
        <v>222</v>
      </c>
      <c r="H82" s="27" t="str">
        <f t="shared" si="2"/>
        <v>ANN-ANN-LEG01-E / ANNIVERSARY EVENTS - Legal and Professional Fees (136/4400)</v>
      </c>
    </row>
    <row r="83" spans="1:8" ht="14.4" x14ac:dyDescent="0.3">
      <c r="A83" s="28" t="s">
        <v>204</v>
      </c>
      <c r="B83" s="29">
        <v>1365530</v>
      </c>
      <c r="C83" s="29">
        <v>1365530</v>
      </c>
      <c r="D83" s="30" t="s">
        <v>10</v>
      </c>
      <c r="E83" s="29" t="s">
        <v>223</v>
      </c>
      <c r="F83" s="29" t="s">
        <v>224</v>
      </c>
      <c r="G83" s="31" t="s">
        <v>225</v>
      </c>
      <c r="H83" s="27" t="str">
        <f t="shared" si="2"/>
        <v>ANN-ANN-VEN01-E / ANNIVERSARY EVENTS - Venue Cost (136/5530)</v>
      </c>
    </row>
    <row r="84" spans="1:8" ht="14.4" x14ac:dyDescent="0.3">
      <c r="A84" s="28" t="s">
        <v>204</v>
      </c>
      <c r="B84" s="29">
        <v>1365531</v>
      </c>
      <c r="C84" s="29">
        <v>1365531</v>
      </c>
      <c r="D84" s="30" t="s">
        <v>10</v>
      </c>
      <c r="E84" s="29" t="s">
        <v>226</v>
      </c>
      <c r="F84" s="29" t="s">
        <v>227</v>
      </c>
      <c r="G84" s="31" t="s">
        <v>228</v>
      </c>
      <c r="H84" s="27" t="str">
        <f t="shared" si="2"/>
        <v>ANN-ANN-VOL01-E / ANNIVERSARY EVENTS - Volunteer Expenses (136/5531)</v>
      </c>
    </row>
    <row r="85" spans="1:8" ht="14.4" x14ac:dyDescent="0.3">
      <c r="A85" s="28" t="s">
        <v>204</v>
      </c>
      <c r="B85" s="29">
        <v>1365534</v>
      </c>
      <c r="C85" s="29">
        <v>1365534</v>
      </c>
      <c r="D85" s="30" t="s">
        <v>10</v>
      </c>
      <c r="E85" s="29" t="s">
        <v>229</v>
      </c>
      <c r="F85" s="29" t="s">
        <v>230</v>
      </c>
      <c r="G85" s="31" t="s">
        <v>231</v>
      </c>
      <c r="H85" s="27" t="str">
        <f t="shared" si="2"/>
        <v>MAR-ANN-BRA01-E / ANNIVERSARY EVENTS -  BRANDING &amp; CREATIVE (FORMERLY Printing &amp; Design) (136/5534)</v>
      </c>
    </row>
    <row r="86" spans="1:8" ht="14.4" x14ac:dyDescent="0.3">
      <c r="A86" s="28" t="s">
        <v>204</v>
      </c>
      <c r="B86" s="29">
        <v>1365548</v>
      </c>
      <c r="C86" s="29">
        <v>1365548</v>
      </c>
      <c r="D86" s="30" t="s">
        <v>10</v>
      </c>
      <c r="E86" s="29" t="s">
        <v>232</v>
      </c>
      <c r="F86" s="29" t="s">
        <v>233</v>
      </c>
      <c r="G86" s="31" t="s">
        <v>234</v>
      </c>
      <c r="H86" s="27" t="str">
        <f t="shared" si="2"/>
        <v>ANN-ANN-TRA01-E / ANNIVERSARY EVENTS - Travel Costs (136/5548)</v>
      </c>
    </row>
    <row r="87" spans="1:8" ht="14.4" x14ac:dyDescent="0.3">
      <c r="A87" s="28" t="s">
        <v>204</v>
      </c>
      <c r="B87" s="29">
        <v>1365556</v>
      </c>
      <c r="C87" s="29">
        <v>1365556</v>
      </c>
      <c r="D87" s="30" t="s">
        <v>10</v>
      </c>
      <c r="E87" s="29" t="s">
        <v>235</v>
      </c>
      <c r="F87" s="29" t="s">
        <v>236</v>
      </c>
      <c r="G87" s="31" t="s">
        <v>237</v>
      </c>
      <c r="H87" s="27" t="str">
        <f t="shared" si="2"/>
        <v>ANN-ANN-CAT01-E / ANNIVERSARY EVENTS - Catering (136/5556)</v>
      </c>
    </row>
    <row r="88" spans="1:8" ht="14.4" x14ac:dyDescent="0.3">
      <c r="A88" s="28" t="s">
        <v>204</v>
      </c>
      <c r="B88" s="29">
        <v>55534</v>
      </c>
      <c r="C88" s="29">
        <v>55534</v>
      </c>
      <c r="D88" s="30" t="s">
        <v>10</v>
      </c>
      <c r="E88" s="29" t="s">
        <v>238</v>
      </c>
      <c r="F88" s="29" t="s">
        <v>239</v>
      </c>
      <c r="G88" s="31" t="s">
        <v>240</v>
      </c>
      <c r="H88" s="27" t="str">
        <f t="shared" si="2"/>
        <v>MAR-BUS-BRA01-E / BUSINESS DEVELOPMENT -  BRANDING &amp; CREATIVE (FORMERLY Printing &amp; Design) (5/5534)</v>
      </c>
    </row>
    <row r="89" spans="1:8" ht="14.4" x14ac:dyDescent="0.3">
      <c r="A89" s="28" t="s">
        <v>204</v>
      </c>
      <c r="B89" s="29">
        <v>56000</v>
      </c>
      <c r="C89" s="29">
        <v>56000</v>
      </c>
      <c r="D89" s="30" t="s">
        <v>10</v>
      </c>
      <c r="E89" s="29" t="s">
        <v>241</v>
      </c>
      <c r="F89" s="29" t="s">
        <v>242</v>
      </c>
      <c r="G89" s="31" t="s">
        <v>243</v>
      </c>
      <c r="H89" s="27" t="str">
        <f t="shared" si="2"/>
        <v>MAR-BUS-COR01-E / BUSINESS DEVELOPMENT - CORPORATE COMMUNICATIONS (FORMERLY Marketing &amp; PR) (5/6000)</v>
      </c>
    </row>
    <row r="90" spans="1:8" ht="14.4" x14ac:dyDescent="0.3">
      <c r="A90" s="28" t="s">
        <v>204</v>
      </c>
      <c r="B90" s="29">
        <v>75534</v>
      </c>
      <c r="C90" s="29">
        <v>75534</v>
      </c>
      <c r="D90" s="30" t="s">
        <v>10</v>
      </c>
      <c r="E90" s="29" t="s">
        <v>244</v>
      </c>
      <c r="F90" s="29" t="s">
        <v>245</v>
      </c>
      <c r="G90" s="31" t="s">
        <v>246</v>
      </c>
      <c r="H90" s="27" t="str">
        <f t="shared" si="2"/>
        <v>MAR-CHA-BRA01-E / CHARTERSHIP -  BRANDING &amp; CREATIVE (FORMERLY Printing &amp; Design) (7/5534)</v>
      </c>
    </row>
    <row r="91" spans="1:8" ht="14.4" x14ac:dyDescent="0.3">
      <c r="A91" s="28" t="s">
        <v>204</v>
      </c>
      <c r="B91" s="29">
        <v>155534</v>
      </c>
      <c r="C91" s="29">
        <v>155534</v>
      </c>
      <c r="D91" s="30" t="s">
        <v>10</v>
      </c>
      <c r="E91" s="29" t="s">
        <v>247</v>
      </c>
      <c r="F91" s="29" t="s">
        <v>248</v>
      </c>
      <c r="G91" s="31" t="s">
        <v>249</v>
      </c>
      <c r="H91" s="27" t="str">
        <f t="shared" si="2"/>
        <v>MAR-CPD-BRA01-E / CPD -  BRANDING &amp; CREATIVE (FORMERLY Printing &amp; Design) (15/5534)</v>
      </c>
    </row>
    <row r="92" spans="1:8" ht="14.4" x14ac:dyDescent="0.3">
      <c r="A92" s="28" t="s">
        <v>204</v>
      </c>
      <c r="B92" s="29">
        <v>156000</v>
      </c>
      <c r="C92" s="29">
        <v>156000</v>
      </c>
      <c r="D92" s="30" t="s">
        <v>10</v>
      </c>
      <c r="E92" s="29" t="s">
        <v>250</v>
      </c>
      <c r="F92" s="29" t="s">
        <v>251</v>
      </c>
      <c r="G92" s="31" t="s">
        <v>252</v>
      </c>
      <c r="H92" s="27" t="str">
        <f t="shared" si="2"/>
        <v>MAR-CPD-COR01-E / CPD - CORPORATE COMMUNICATIONS (FORMERLY Marketing &amp; PR) (15/6000)</v>
      </c>
    </row>
    <row r="93" spans="1:8" ht="14.4" x14ac:dyDescent="0.3">
      <c r="A93" s="28" t="s">
        <v>204</v>
      </c>
      <c r="B93" s="29">
        <v>306000</v>
      </c>
      <c r="C93" s="29">
        <v>306000</v>
      </c>
      <c r="D93" s="30" t="s">
        <v>10</v>
      </c>
      <c r="E93" s="29" t="s">
        <v>253</v>
      </c>
      <c r="F93" s="29" t="s">
        <v>254</v>
      </c>
      <c r="G93" s="31" t="s">
        <v>255</v>
      </c>
      <c r="H93" s="27" t="str">
        <f t="shared" si="2"/>
        <v>MAR-IN -COR01-E / IN HOUSE (BESPOKE) TRAINING - CORPORATE COMMUNICATIONS (FORMERLY Marketing &amp; PR) (30/6000)</v>
      </c>
    </row>
    <row r="94" spans="1:8" ht="14.4" x14ac:dyDescent="0.3">
      <c r="A94" s="28" t="s">
        <v>204</v>
      </c>
      <c r="B94" s="29">
        <v>335534</v>
      </c>
      <c r="C94" s="29">
        <v>335534</v>
      </c>
      <c r="D94" s="30" t="s">
        <v>10</v>
      </c>
      <c r="E94" s="29" t="s">
        <v>256</v>
      </c>
      <c r="F94" s="29" t="s">
        <v>257</v>
      </c>
      <c r="G94" s="31" t="s">
        <v>258</v>
      </c>
      <c r="H94" s="27" t="str">
        <f t="shared" si="2"/>
        <v>MAR-OPE-BRA01-E / OPEN TRAINING (WORKSHOPS) -  BRANDING &amp; CREATIVE (FORMERLY Printing &amp; Design) (33/5534)</v>
      </c>
    </row>
    <row r="95" spans="1:8" ht="14.4" x14ac:dyDescent="0.3">
      <c r="A95" s="28" t="s">
        <v>204</v>
      </c>
      <c r="B95" s="29">
        <v>336000</v>
      </c>
      <c r="C95" s="29">
        <v>336000</v>
      </c>
      <c r="D95" s="30" t="s">
        <v>10</v>
      </c>
      <c r="E95" s="29" t="s">
        <v>259</v>
      </c>
      <c r="F95" s="29" t="s">
        <v>260</v>
      </c>
      <c r="G95" s="31" t="s">
        <v>261</v>
      </c>
      <c r="H95" s="27" t="str">
        <f t="shared" si="2"/>
        <v>MAR-OPE-COR01-E / OPEN TRAINING (WORKSHOPS) - CORPORATE COMMUNICATIONS (FORMERLY Marketing &amp; PR) (33/6000)</v>
      </c>
    </row>
    <row r="96" spans="1:8" ht="14.4" x14ac:dyDescent="0.3">
      <c r="A96" s="28" t="s">
        <v>204</v>
      </c>
      <c r="B96" s="29">
        <v>356000</v>
      </c>
      <c r="C96" s="29">
        <v>356000</v>
      </c>
      <c r="D96" s="30" t="s">
        <v>10</v>
      </c>
      <c r="E96" s="29" t="s">
        <v>262</v>
      </c>
      <c r="F96" s="29" t="s">
        <v>263</v>
      </c>
      <c r="G96" s="31" t="s">
        <v>264</v>
      </c>
      <c r="H96" s="27" t="str">
        <f t="shared" si="2"/>
        <v>MAR-ELE-COR01-E / E-LEARNING - CORPORATE COMMUNICATIONS (FORMERLY Marketing &amp; PR) (35/6000)</v>
      </c>
    </row>
    <row r="97" spans="1:8" ht="14.4" x14ac:dyDescent="0.3">
      <c r="A97" s="28" t="s">
        <v>204</v>
      </c>
      <c r="B97" s="29">
        <v>205534</v>
      </c>
      <c r="C97" s="29">
        <v>205534</v>
      </c>
      <c r="D97" s="30" t="s">
        <v>10</v>
      </c>
      <c r="E97" s="29" t="s">
        <v>265</v>
      </c>
      <c r="F97" s="29" t="s">
        <v>266</v>
      </c>
      <c r="G97" s="31" t="s">
        <v>267</v>
      </c>
      <c r="H97" s="27" t="str">
        <f t="shared" si="2"/>
        <v>MAR-AWA-BRA01-E / AWARDING BODY -  BRANDING &amp; CREATIVE (FORMERLY Printing &amp; Design) (20/5534)</v>
      </c>
    </row>
    <row r="98" spans="1:8" ht="14.4" x14ac:dyDescent="0.3">
      <c r="A98" s="28" t="s">
        <v>204</v>
      </c>
      <c r="B98" s="29">
        <v>206000</v>
      </c>
      <c r="C98" s="29">
        <v>206000</v>
      </c>
      <c r="D98" s="30" t="s">
        <v>10</v>
      </c>
      <c r="E98" s="29" t="s">
        <v>268</v>
      </c>
      <c r="F98" s="29" t="s">
        <v>269</v>
      </c>
      <c r="G98" s="31" t="s">
        <v>270</v>
      </c>
      <c r="H98" s="27" t="str">
        <f t="shared" si="2"/>
        <v>MAR-AWA-COR01-E / AWARDING BODY - CORPORATE COMMUNICATIONS (FORMERLY Marketing &amp; PR) (20/6000)</v>
      </c>
    </row>
    <row r="99" spans="1:8" ht="14.4" x14ac:dyDescent="0.3">
      <c r="A99" s="28" t="s">
        <v>204</v>
      </c>
      <c r="B99" s="29">
        <v>1015534</v>
      </c>
      <c r="C99" s="29">
        <v>1015534</v>
      </c>
      <c r="D99" s="30" t="s">
        <v>10</v>
      </c>
      <c r="E99" s="29" t="s">
        <v>271</v>
      </c>
      <c r="F99" s="29" t="s">
        <v>272</v>
      </c>
      <c r="G99" s="31" t="s">
        <v>273</v>
      </c>
      <c r="H99" s="27" t="str">
        <f t="shared" si="2"/>
        <v>MAR-POL-BRA01-E / POLICY (FORMERLY POLICY &amp; COMMUNICATIONS) -  BRANDING &amp; CREATIVE (FORMERLY Printing &amp; Design) (101/5534)</v>
      </c>
    </row>
    <row r="100" spans="1:8" ht="14.4" x14ac:dyDescent="0.3">
      <c r="A100" s="28" t="s">
        <v>204</v>
      </c>
      <c r="B100" s="29">
        <v>1105534</v>
      </c>
      <c r="C100" s="29">
        <v>1105534</v>
      </c>
      <c r="D100" s="30" t="s">
        <v>10</v>
      </c>
      <c r="E100" s="29" t="s">
        <v>274</v>
      </c>
      <c r="F100" s="29" t="s">
        <v>275</v>
      </c>
      <c r="G100" s="31" t="s">
        <v>276</v>
      </c>
      <c r="H100" s="27" t="str">
        <f t="shared" si="2"/>
        <v>MAR-POL-BRA02-E / POLICY DEVELOPMENT SEE 101 POLICY -  BRANDING &amp; CREATIVE (FORMERLY Printing &amp; Design) (110/5534)</v>
      </c>
    </row>
    <row r="101" spans="1:8" ht="14.4" x14ac:dyDescent="0.3">
      <c r="A101" s="28" t="s">
        <v>204</v>
      </c>
      <c r="B101" s="29">
        <v>1106000</v>
      </c>
      <c r="C101" s="29">
        <v>1106000</v>
      </c>
      <c r="D101" s="30" t="s">
        <v>10</v>
      </c>
      <c r="E101" s="29" t="s">
        <v>277</v>
      </c>
      <c r="F101" s="29" t="s">
        <v>278</v>
      </c>
      <c r="G101" s="31" t="s">
        <v>279</v>
      </c>
      <c r="H101" s="27" t="str">
        <f t="shared" si="2"/>
        <v>MAR-POL-COR01-E / POLICY DEVELOPMENT SEE 101 POLICY - CORPORATE COMMUNICATIONS (FORMERLY Marketing &amp; PR) (110/6000)</v>
      </c>
    </row>
    <row r="102" spans="1:8" ht="14.4" x14ac:dyDescent="0.3">
      <c r="A102" s="28" t="s">
        <v>204</v>
      </c>
      <c r="B102" s="29">
        <v>1134329</v>
      </c>
      <c r="C102" s="29">
        <v>1134329</v>
      </c>
      <c r="D102" s="33" t="s">
        <v>10</v>
      </c>
      <c r="E102" s="34" t="s">
        <v>280</v>
      </c>
      <c r="F102" s="34" t="s">
        <v>281</v>
      </c>
      <c r="G102" s="31" t="s">
        <v>282</v>
      </c>
      <c r="H102" s="27" t="str">
        <f t="shared" si="2"/>
        <v>MAR-MAR-SOC01-E / MARKETING COMMUNICATIONS (FORMERLY COMMUNICATIONS &amp; PR) - SOCIAL &amp; DIGITAL COMMUNICATIONS (113/4329)</v>
      </c>
    </row>
    <row r="103" spans="1:8" ht="14.4" x14ac:dyDescent="0.3">
      <c r="A103" s="28" t="s">
        <v>204</v>
      </c>
      <c r="B103" s="29">
        <v>1134330</v>
      </c>
      <c r="C103" s="29">
        <v>1134330</v>
      </c>
      <c r="D103" s="30" t="s">
        <v>10</v>
      </c>
      <c r="E103" s="29" t="s">
        <v>283</v>
      </c>
      <c r="F103" s="29" t="s">
        <v>284</v>
      </c>
      <c r="G103" s="31" t="s">
        <v>285</v>
      </c>
      <c r="H103" s="27" t="str">
        <f t="shared" si="2"/>
        <v>MAR-MAR-SUB01-E / MARKETING COMMUNICATIONS (FORMERLY COMMUNICATIONS &amp; PR) - Subscriptions to External Bodies (113/4330)</v>
      </c>
    </row>
    <row r="104" spans="1:8" ht="14.4" x14ac:dyDescent="0.3">
      <c r="A104" s="28" t="s">
        <v>204</v>
      </c>
      <c r="B104" s="29">
        <v>1134400</v>
      </c>
      <c r="C104" s="29">
        <v>1134400</v>
      </c>
      <c r="D104" s="30" t="s">
        <v>10</v>
      </c>
      <c r="E104" s="29" t="s">
        <v>286</v>
      </c>
      <c r="F104" s="29" t="s">
        <v>287</v>
      </c>
      <c r="G104" s="31" t="s">
        <v>288</v>
      </c>
      <c r="H104" s="27" t="str">
        <f t="shared" si="2"/>
        <v>MAR-MAR-LEG01-E / MARKETING COMMUNICATIONS (FORMERLY COMMUNICATIONS &amp; PR) - Legal and Professional Fees (113/4400)</v>
      </c>
    </row>
    <row r="105" spans="1:8" ht="14.4" x14ac:dyDescent="0.3">
      <c r="A105" s="28" t="s">
        <v>204</v>
      </c>
      <c r="B105" s="29">
        <v>1135534</v>
      </c>
      <c r="C105" s="29">
        <v>1135534</v>
      </c>
      <c r="D105" s="30" t="s">
        <v>10</v>
      </c>
      <c r="E105" s="29" t="s">
        <v>289</v>
      </c>
      <c r="F105" s="29" t="s">
        <v>290</v>
      </c>
      <c r="G105" s="31" t="s">
        <v>291</v>
      </c>
      <c r="H105" s="27" t="str">
        <f t="shared" si="2"/>
        <v>MAR-MAR-BRA01-E / MARKETING COMMUNICATIONS (FORMERLY COMMUNICATIONS &amp; PR) -  BRANDING &amp; CREATIVE (FORMERLY Printing &amp; Design) (113/5534)</v>
      </c>
    </row>
    <row r="106" spans="1:8" ht="14.4" x14ac:dyDescent="0.3">
      <c r="A106" s="28" t="s">
        <v>204</v>
      </c>
      <c r="B106" s="29">
        <v>1135536</v>
      </c>
      <c r="C106" s="29">
        <v>1135536</v>
      </c>
      <c r="D106" s="30" t="s">
        <v>10</v>
      </c>
      <c r="E106" s="29" t="s">
        <v>292</v>
      </c>
      <c r="F106" s="29" t="s">
        <v>293</v>
      </c>
      <c r="G106" s="31" t="s">
        <v>294</v>
      </c>
      <c r="H106" s="27" t="str">
        <f t="shared" si="2"/>
        <v>MAR-MAR-COU01-E / MARKETING COMMUNICATIONS (FORMERLY COMMUNICATIONS &amp; PR) - Couriers &amp; Shipping (113/5536)</v>
      </c>
    </row>
    <row r="107" spans="1:8" ht="14.4" x14ac:dyDescent="0.3">
      <c r="A107" s="28" t="s">
        <v>204</v>
      </c>
      <c r="B107" s="29">
        <v>1135548</v>
      </c>
      <c r="C107" s="29">
        <v>1135548</v>
      </c>
      <c r="D107" s="30" t="s">
        <v>10</v>
      </c>
      <c r="E107" s="29" t="s">
        <v>295</v>
      </c>
      <c r="F107" s="29" t="s">
        <v>296</v>
      </c>
      <c r="G107" s="31" t="s">
        <v>297</v>
      </c>
      <c r="H107" s="27" t="str">
        <f t="shared" si="2"/>
        <v>MAR-MAR-TRA01-E / MARKETING COMMUNICATIONS (FORMERLY COMMUNICATIONS &amp; PR) - Travel Costs (113/5548)</v>
      </c>
    </row>
    <row r="108" spans="1:8" ht="14.4" x14ac:dyDescent="0.3">
      <c r="A108" s="28" t="s">
        <v>204</v>
      </c>
      <c r="B108" s="29">
        <v>1135556</v>
      </c>
      <c r="C108" s="29">
        <v>1135556</v>
      </c>
      <c r="D108" s="30" t="s">
        <v>10</v>
      </c>
      <c r="E108" s="29" t="s">
        <v>298</v>
      </c>
      <c r="F108" s="29" t="s">
        <v>299</v>
      </c>
      <c r="G108" s="31" t="s">
        <v>300</v>
      </c>
      <c r="H108" s="27" t="str">
        <f t="shared" si="2"/>
        <v>MAR-MAR-CAT01-E / MARKETING COMMUNICATIONS (FORMERLY COMMUNICATIONS &amp; PR) - Catering (113/5556)</v>
      </c>
    </row>
    <row r="109" spans="1:8" ht="14.4" x14ac:dyDescent="0.3">
      <c r="A109" s="28" t="s">
        <v>204</v>
      </c>
      <c r="B109" s="29">
        <v>1136000</v>
      </c>
      <c r="C109" s="29">
        <v>1136000</v>
      </c>
      <c r="D109" s="30" t="s">
        <v>10</v>
      </c>
      <c r="E109" s="29" t="s">
        <v>301</v>
      </c>
      <c r="F109" s="29" t="s">
        <v>302</v>
      </c>
      <c r="G109" s="31" t="s">
        <v>303</v>
      </c>
      <c r="H109" s="27" t="str">
        <f t="shared" si="2"/>
        <v>MAR-MAR-COR01-E / MARKETING COMMUNICATIONS (FORMERLY COMMUNICATIONS &amp; PR) - CORPORATE COMMUNICATIONS (FORMERLY Marketing &amp; PR) (113/6000)</v>
      </c>
    </row>
    <row r="110" spans="1:8" ht="14.4" x14ac:dyDescent="0.3">
      <c r="A110" s="28" t="s">
        <v>204</v>
      </c>
      <c r="B110" s="29">
        <v>1205534</v>
      </c>
      <c r="C110" s="29">
        <v>1205534</v>
      </c>
      <c r="D110" s="30" t="s">
        <v>10</v>
      </c>
      <c r="E110" s="29" t="s">
        <v>304</v>
      </c>
      <c r="F110" s="29" t="s">
        <v>305</v>
      </c>
      <c r="G110" s="31" t="s">
        <v>306</v>
      </c>
      <c r="H110" s="27" t="str">
        <f t="shared" si="2"/>
        <v>MAR-MAR-BRA02-E / MARKETING SEE 113 MARKETING COMMUNICATIONS -  BRANDING &amp; CREATIVE (FORMERLY Printing &amp; Design) (120/5534)</v>
      </c>
    </row>
    <row r="111" spans="1:8" ht="14.4" x14ac:dyDescent="0.3">
      <c r="A111" s="28" t="s">
        <v>204</v>
      </c>
      <c r="B111" s="29">
        <v>1205536</v>
      </c>
      <c r="C111" s="29">
        <v>1205536</v>
      </c>
      <c r="D111" s="30" t="s">
        <v>10</v>
      </c>
      <c r="E111" s="29" t="s">
        <v>307</v>
      </c>
      <c r="F111" s="29" t="s">
        <v>308</v>
      </c>
      <c r="G111" s="31" t="s">
        <v>309</v>
      </c>
      <c r="H111" s="27" t="str">
        <f t="shared" si="2"/>
        <v>MAR-MAR-COU02-E / MARKETING SEE 113 MARKETING COMMUNICATIONS - Couriers &amp; Shipping (120/5536)</v>
      </c>
    </row>
    <row r="112" spans="1:8" ht="14.4" x14ac:dyDescent="0.3">
      <c r="A112" s="28" t="s">
        <v>204</v>
      </c>
      <c r="B112" s="29">
        <v>1206000</v>
      </c>
      <c r="C112" s="29">
        <v>1206000</v>
      </c>
      <c r="D112" s="30" t="s">
        <v>10</v>
      </c>
      <c r="E112" s="29" t="s">
        <v>310</v>
      </c>
      <c r="F112" s="29" t="s">
        <v>311</v>
      </c>
      <c r="G112" s="31" t="s">
        <v>312</v>
      </c>
      <c r="H112" s="27" t="str">
        <f t="shared" si="2"/>
        <v>MAR-MAR-COR02-E / MARKETING SEE 113 MARKETING COMMUNICATIONS - CORPORATE COMMUNICATIONS (FORMERLY Marketing &amp; PR) (120/6000)</v>
      </c>
    </row>
    <row r="113" spans="1:14" ht="14.4" x14ac:dyDescent="0.3">
      <c r="A113" s="28" t="s">
        <v>204</v>
      </c>
      <c r="B113" s="29">
        <v>66000</v>
      </c>
      <c r="C113" s="29">
        <v>66000</v>
      </c>
      <c r="D113" s="30" t="s">
        <v>10</v>
      </c>
      <c r="E113" s="29" t="s">
        <v>313</v>
      </c>
      <c r="F113" s="29" t="s">
        <v>314</v>
      </c>
      <c r="G113" s="31" t="s">
        <v>315</v>
      </c>
      <c r="H113" s="27" t="str">
        <f t="shared" si="2"/>
        <v>MAR-CLI-COR01-E / CLIENT SERVICES - CORPORATE COMMUNICATIONS (FORMERLY Marketing &amp; PR) (6/6000)</v>
      </c>
    </row>
    <row r="114" spans="1:14" ht="14.4" x14ac:dyDescent="0.3">
      <c r="A114" s="28" t="s">
        <v>204</v>
      </c>
      <c r="B114" s="29">
        <v>1045534</v>
      </c>
      <c r="C114" s="29">
        <v>1045534</v>
      </c>
      <c r="D114" s="30" t="s">
        <v>10</v>
      </c>
      <c r="E114" s="29" t="s">
        <v>316</v>
      </c>
      <c r="F114" s="29" t="s">
        <v>317</v>
      </c>
      <c r="G114" s="31" t="s">
        <v>318</v>
      </c>
      <c r="H114" s="27" t="str">
        <f t="shared" si="2"/>
        <v>MAR-UKL-BRA01-E / UK LOBBYING REGISTER -  BRANDING &amp; CREATIVE (FORMERLY Printing &amp; Design) (104/5534)</v>
      </c>
    </row>
    <row r="115" spans="1:14" ht="14.4" x14ac:dyDescent="0.3">
      <c r="A115" s="28" t="s">
        <v>204</v>
      </c>
      <c r="B115" s="29">
        <v>1046000</v>
      </c>
      <c r="C115" s="29">
        <v>1046000</v>
      </c>
      <c r="D115" s="30" t="s">
        <v>10</v>
      </c>
      <c r="E115" s="29" t="s">
        <v>319</v>
      </c>
      <c r="F115" s="29" t="s">
        <v>320</v>
      </c>
      <c r="G115" s="31" t="s">
        <v>321</v>
      </c>
      <c r="H115" s="27" t="str">
        <f t="shared" si="2"/>
        <v>MAR-UKL-COR01-E / UK LOBBYING REGISTER - CORPORATE COMMUNICATIONS (FORMERLY Marketing &amp; PR) (104/6000)</v>
      </c>
    </row>
    <row r="116" spans="1:14" ht="14.4" x14ac:dyDescent="0.3">
      <c r="A116" s="28" t="s">
        <v>204</v>
      </c>
      <c r="B116" s="29">
        <v>4015534</v>
      </c>
      <c r="C116" s="29">
        <v>4015534</v>
      </c>
      <c r="D116" s="30" t="s">
        <v>10</v>
      </c>
      <c r="E116" s="29" t="s">
        <v>322</v>
      </c>
      <c r="F116" s="29" t="s">
        <v>323</v>
      </c>
      <c r="G116" s="31" t="s">
        <v>324</v>
      </c>
      <c r="H116" s="27" t="str">
        <f t="shared" si="2"/>
        <v>MAR-GOV-BRA01-E / GOVERNANCE -  BRANDING &amp; CREATIVE (FORMERLY Printing &amp; Design) (401/5534)</v>
      </c>
    </row>
    <row r="117" spans="1:14" ht="14.4" x14ac:dyDescent="0.3">
      <c r="A117" s="28" t="s">
        <v>204</v>
      </c>
      <c r="B117" s="29">
        <v>1135999</v>
      </c>
      <c r="C117" s="29">
        <v>1135999</v>
      </c>
      <c r="D117" s="30" t="s">
        <v>10</v>
      </c>
      <c r="E117" s="29" t="s">
        <v>325</v>
      </c>
      <c r="F117" s="29" t="s">
        <v>326</v>
      </c>
      <c r="G117" s="31" t="s">
        <v>327</v>
      </c>
      <c r="H117" s="27" t="str">
        <f t="shared" si="2"/>
        <v>MAR-MAR-PAI01-E / MARKETING COMMUNICATIONS (FORMERLY COMMUNICATIONS &amp; PR) - Paid Social Media - Twitter, facebook, Linked in on CC (N/A)</v>
      </c>
    </row>
    <row r="118" spans="1:14" ht="14.4" x14ac:dyDescent="0.3">
      <c r="A118" s="28" t="s">
        <v>204</v>
      </c>
      <c r="B118" s="29">
        <v>355534</v>
      </c>
      <c r="C118" s="29">
        <v>355534</v>
      </c>
      <c r="D118" s="30" t="s">
        <v>10</v>
      </c>
      <c r="E118" s="32" t="s">
        <v>328</v>
      </c>
      <c r="F118" s="32" t="s">
        <v>329</v>
      </c>
      <c r="G118" s="31" t="s">
        <v>330</v>
      </c>
      <c r="H118" s="27" t="str">
        <f t="shared" si="2"/>
        <v>MAR-ELE-BRA01-E / E-LEARNING -  BRANDING &amp; CREATIVE (FORMERLY Printing &amp; Design) (35/5534)</v>
      </c>
    </row>
    <row r="119" spans="1:14" ht="14.4" x14ac:dyDescent="0.3">
      <c r="A119" s="28" t="s">
        <v>657</v>
      </c>
      <c r="B119" s="29">
        <v>1303407</v>
      </c>
      <c r="C119" s="29">
        <v>1303407</v>
      </c>
      <c r="D119" s="30" t="s">
        <v>10</v>
      </c>
      <c r="E119" s="29" t="s">
        <v>332</v>
      </c>
      <c r="F119" s="29" t="s">
        <v>333</v>
      </c>
      <c r="G119" s="31" t="s">
        <v>334</v>
      </c>
      <c r="H119" s="27" t="str">
        <f t="shared" si="2"/>
        <v>EVE-EXC-MIS01-E / EXCELLENCE - Miscellaneous costs (130/3407)</v>
      </c>
      <c r="N119" s="27" t="s">
        <v>331</v>
      </c>
    </row>
    <row r="120" spans="1:14" ht="14.4" x14ac:dyDescent="0.3">
      <c r="A120" s="28" t="s">
        <v>657</v>
      </c>
      <c r="B120" s="29">
        <v>1304165</v>
      </c>
      <c r="C120" s="29">
        <v>1304165</v>
      </c>
      <c r="D120" s="30" t="s">
        <v>10</v>
      </c>
      <c r="E120" s="29" t="s">
        <v>335</v>
      </c>
      <c r="F120" s="29" t="s">
        <v>336</v>
      </c>
      <c r="G120" s="31" t="s">
        <v>337</v>
      </c>
      <c r="H120" s="27" t="str">
        <f t="shared" si="2"/>
        <v>EVE-EXC-MAI01-E / EXCELLENCE - Maintenance  (130/4165)</v>
      </c>
      <c r="N120" s="27" t="s">
        <v>331</v>
      </c>
    </row>
    <row r="121" spans="1:14" ht="14.4" x14ac:dyDescent="0.3">
      <c r="A121" s="28" t="s">
        <v>657</v>
      </c>
      <c r="B121" s="29">
        <v>1304400</v>
      </c>
      <c r="C121" s="29">
        <v>1304400</v>
      </c>
      <c r="D121" s="30" t="s">
        <v>10</v>
      </c>
      <c r="E121" s="29" t="s">
        <v>338</v>
      </c>
      <c r="F121" s="29" t="s">
        <v>339</v>
      </c>
      <c r="G121" s="31" t="s">
        <v>340</v>
      </c>
      <c r="H121" s="27" t="str">
        <f t="shared" si="2"/>
        <v>EVE-EXC-LEG01-E / EXCELLENCE - Legal and Professional Fees (130/4400)</v>
      </c>
      <c r="N121" s="27" t="s">
        <v>331</v>
      </c>
    </row>
    <row r="122" spans="1:14" ht="14.4" x14ac:dyDescent="0.3">
      <c r="A122" s="28" t="s">
        <v>657</v>
      </c>
      <c r="B122" s="29">
        <v>1304650</v>
      </c>
      <c r="C122" s="29">
        <v>1304650</v>
      </c>
      <c r="D122" s="30" t="s">
        <v>10</v>
      </c>
      <c r="E122" s="29" t="s">
        <v>341</v>
      </c>
      <c r="F122" s="29" t="s">
        <v>342</v>
      </c>
      <c r="G122" s="31" t="s">
        <v>343</v>
      </c>
      <c r="H122" s="27" t="str">
        <f t="shared" si="2"/>
        <v>EVE-EXC-INS01-E / EXCELLENCE - Insurances (130/4650)</v>
      </c>
      <c r="N122" s="27" t="s">
        <v>331</v>
      </c>
    </row>
    <row r="123" spans="1:14" ht="14.4" x14ac:dyDescent="0.3">
      <c r="A123" s="28" t="s">
        <v>657</v>
      </c>
      <c r="B123" s="29">
        <v>1305530</v>
      </c>
      <c r="C123" s="29">
        <v>1305530</v>
      </c>
      <c r="D123" s="30" t="s">
        <v>10</v>
      </c>
      <c r="E123" s="29" t="s">
        <v>344</v>
      </c>
      <c r="F123" s="29" t="s">
        <v>345</v>
      </c>
      <c r="G123" s="31" t="s">
        <v>346</v>
      </c>
      <c r="H123" s="27" t="str">
        <f t="shared" si="2"/>
        <v>EVE-EXC-VEN01-E / EXCELLENCE - Venue Cost (130/5530)</v>
      </c>
      <c r="N123" s="27" t="s">
        <v>331</v>
      </c>
    </row>
    <row r="124" spans="1:14" ht="14.4" x14ac:dyDescent="0.3">
      <c r="A124" s="28" t="s">
        <v>657</v>
      </c>
      <c r="B124" s="29">
        <v>1305531</v>
      </c>
      <c r="C124" s="29">
        <v>1305531</v>
      </c>
      <c r="D124" s="30" t="s">
        <v>10</v>
      </c>
      <c r="E124" s="29" t="s">
        <v>347</v>
      </c>
      <c r="F124" s="29" t="s">
        <v>348</v>
      </c>
      <c r="G124" s="31" t="s">
        <v>349</v>
      </c>
      <c r="H124" s="27" t="str">
        <f t="shared" si="2"/>
        <v>EVE-EXC-VOL01-E / EXCELLENCE - Volunteer Expenses (130/5531)</v>
      </c>
      <c r="N124" s="27" t="s">
        <v>331</v>
      </c>
    </row>
    <row r="125" spans="1:14" ht="14.4" x14ac:dyDescent="0.3">
      <c r="A125" s="28" t="s">
        <v>657</v>
      </c>
      <c r="B125" s="29">
        <v>1305536</v>
      </c>
      <c r="C125" s="29">
        <v>1305536</v>
      </c>
      <c r="D125" s="30" t="s">
        <v>10</v>
      </c>
      <c r="E125" s="29" t="s">
        <v>350</v>
      </c>
      <c r="F125" s="29" t="s">
        <v>351</v>
      </c>
      <c r="G125" s="31" t="s">
        <v>352</v>
      </c>
      <c r="H125" s="27" t="str">
        <f t="shared" si="2"/>
        <v>EVE-EXC-COU01-E / EXCELLENCE - Couriers &amp; Shipping (130/5536)</v>
      </c>
      <c r="N125" s="27" t="s">
        <v>331</v>
      </c>
    </row>
    <row r="126" spans="1:14" ht="14.4" x14ac:dyDescent="0.3">
      <c r="A126" s="28" t="s">
        <v>657</v>
      </c>
      <c r="B126" s="29">
        <v>1305548</v>
      </c>
      <c r="C126" s="29">
        <v>1305548</v>
      </c>
      <c r="D126" s="30" t="s">
        <v>10</v>
      </c>
      <c r="E126" s="29" t="s">
        <v>353</v>
      </c>
      <c r="F126" s="29" t="s">
        <v>354</v>
      </c>
      <c r="G126" s="31" t="s">
        <v>355</v>
      </c>
      <c r="H126" s="27" t="str">
        <f t="shared" si="2"/>
        <v>EVE-EXC-TRA01-E / EXCELLENCE - Travel Costs (130/5548)</v>
      </c>
      <c r="N126" s="27" t="s">
        <v>331</v>
      </c>
    </row>
    <row r="127" spans="1:14" ht="14.4" x14ac:dyDescent="0.3">
      <c r="A127" s="28" t="s">
        <v>657</v>
      </c>
      <c r="B127" s="29">
        <v>1305556</v>
      </c>
      <c r="C127" s="29">
        <v>1305556</v>
      </c>
      <c r="D127" s="30" t="s">
        <v>10</v>
      </c>
      <c r="E127" s="29" t="s">
        <v>356</v>
      </c>
      <c r="F127" s="29" t="s">
        <v>357</v>
      </c>
      <c r="G127" s="31" t="s">
        <v>358</v>
      </c>
      <c r="H127" s="27" t="str">
        <f t="shared" si="2"/>
        <v>EVE-EXC-CAT01-E / EXCELLENCE - Catering (130/5556)</v>
      </c>
      <c r="N127" s="27" t="s">
        <v>331</v>
      </c>
    </row>
    <row r="128" spans="1:14" ht="14.4" x14ac:dyDescent="0.3">
      <c r="A128" s="28" t="s">
        <v>657</v>
      </c>
      <c r="B128" s="29">
        <v>1305559</v>
      </c>
      <c r="C128" s="29">
        <v>1305559</v>
      </c>
      <c r="D128" s="30" t="s">
        <v>10</v>
      </c>
      <c r="E128" s="29" t="s">
        <v>359</v>
      </c>
      <c r="F128" s="29" t="s">
        <v>360</v>
      </c>
      <c r="G128" s="31" t="s">
        <v>361</v>
      </c>
      <c r="H128" s="27" t="str">
        <f t="shared" si="2"/>
        <v>EVE-EXC-TRO01-E / EXCELLENCE - Trophies Awards (130/5559)</v>
      </c>
      <c r="N128" s="27" t="s">
        <v>331</v>
      </c>
    </row>
    <row r="129" spans="1:14" ht="14.4" x14ac:dyDescent="0.3">
      <c r="A129" s="28" t="s">
        <v>657</v>
      </c>
      <c r="B129" s="29">
        <v>1333407</v>
      </c>
      <c r="C129" s="29">
        <v>1333407</v>
      </c>
      <c r="D129" s="30" t="s">
        <v>10</v>
      </c>
      <c r="E129" s="29" t="s">
        <v>362</v>
      </c>
      <c r="F129" s="29" t="s">
        <v>363</v>
      </c>
      <c r="G129" s="31" t="s">
        <v>364</v>
      </c>
      <c r="H129" s="27" t="str">
        <f t="shared" si="2"/>
        <v>EVE-PRI-MIS01-E / PRIDE - Miscellaneous costs (133/3407)</v>
      </c>
      <c r="N129" s="27" t="s">
        <v>331</v>
      </c>
    </row>
    <row r="130" spans="1:14" ht="14.4" x14ac:dyDescent="0.3">
      <c r="A130" s="28" t="s">
        <v>657</v>
      </c>
      <c r="B130" s="29">
        <v>1334165</v>
      </c>
      <c r="C130" s="29">
        <v>1334165</v>
      </c>
      <c r="D130" s="30" t="s">
        <v>10</v>
      </c>
      <c r="E130" s="29" t="s">
        <v>365</v>
      </c>
      <c r="F130" s="29" t="s">
        <v>366</v>
      </c>
      <c r="G130" s="31" t="s">
        <v>367</v>
      </c>
      <c r="H130" s="27" t="str">
        <f t="shared" si="2"/>
        <v>EVE-PRI-MAI01-E / PRIDE - Maintenance  (133/4165)</v>
      </c>
      <c r="N130" s="27" t="s">
        <v>331</v>
      </c>
    </row>
    <row r="131" spans="1:14" ht="14.4" x14ac:dyDescent="0.3">
      <c r="A131" s="28" t="s">
        <v>657</v>
      </c>
      <c r="B131" s="32">
        <v>1334200</v>
      </c>
      <c r="C131" s="29">
        <v>1334200</v>
      </c>
      <c r="D131" s="30" t="s">
        <v>10</v>
      </c>
      <c r="E131" s="29" t="s">
        <v>368</v>
      </c>
      <c r="F131" s="29" t="s">
        <v>369</v>
      </c>
      <c r="G131" s="31" t="s">
        <v>370</v>
      </c>
      <c r="H131" s="27" t="str">
        <f t="shared" si="2"/>
        <v>EVE-PRI-STA01-E / PRIDE - Stationery (133/4200)</v>
      </c>
      <c r="N131" s="27" t="s">
        <v>331</v>
      </c>
    </row>
    <row r="132" spans="1:14" ht="14.4" x14ac:dyDescent="0.3">
      <c r="A132" s="28" t="s">
        <v>657</v>
      </c>
      <c r="B132" s="29">
        <v>1334400</v>
      </c>
      <c r="C132" s="29">
        <v>1334400</v>
      </c>
      <c r="D132" s="30" t="s">
        <v>10</v>
      </c>
      <c r="E132" s="29" t="s">
        <v>371</v>
      </c>
      <c r="F132" s="29" t="s">
        <v>372</v>
      </c>
      <c r="G132" s="31" t="s">
        <v>373</v>
      </c>
      <c r="H132" s="27" t="str">
        <f t="shared" ref="H132:H195" si="3">_xlfn.CONCAT(E132&amp;" / "&amp;G132)</f>
        <v>EVE-PRI-LEG01-E / PRIDE - Legal and Professional Fees (133/4400)</v>
      </c>
      <c r="N132" s="27" t="s">
        <v>331</v>
      </c>
    </row>
    <row r="133" spans="1:14" ht="14.4" x14ac:dyDescent="0.3">
      <c r="A133" s="28" t="s">
        <v>657</v>
      </c>
      <c r="B133" s="29">
        <v>1334650</v>
      </c>
      <c r="C133" s="29">
        <v>1334650</v>
      </c>
      <c r="D133" s="30" t="s">
        <v>10</v>
      </c>
      <c r="E133" s="29" t="s">
        <v>374</v>
      </c>
      <c r="F133" s="29" t="s">
        <v>375</v>
      </c>
      <c r="G133" s="31" t="s">
        <v>376</v>
      </c>
      <c r="H133" s="27" t="str">
        <f t="shared" si="3"/>
        <v>EVE-PRI-INS01-E / PRIDE - Insurances (133/4650)</v>
      </c>
      <c r="N133" s="27" t="s">
        <v>331</v>
      </c>
    </row>
    <row r="134" spans="1:14" ht="14.4" x14ac:dyDescent="0.3">
      <c r="A134" s="28" t="s">
        <v>657</v>
      </c>
      <c r="B134" s="29">
        <v>1335530</v>
      </c>
      <c r="C134" s="29">
        <v>1335530</v>
      </c>
      <c r="D134" s="30" t="s">
        <v>10</v>
      </c>
      <c r="E134" s="29" t="s">
        <v>377</v>
      </c>
      <c r="F134" s="29" t="s">
        <v>378</v>
      </c>
      <c r="G134" s="31" t="s">
        <v>379</v>
      </c>
      <c r="H134" s="27" t="str">
        <f t="shared" si="3"/>
        <v>EVE-PRI-VEN01-E / PRIDE - Venue Cost (133/5530)</v>
      </c>
      <c r="N134" s="27" t="s">
        <v>331</v>
      </c>
    </row>
    <row r="135" spans="1:14" ht="14.4" x14ac:dyDescent="0.3">
      <c r="A135" s="28" t="s">
        <v>657</v>
      </c>
      <c r="B135" s="29">
        <v>1335531</v>
      </c>
      <c r="C135" s="29">
        <v>1335531</v>
      </c>
      <c r="D135" s="30" t="s">
        <v>10</v>
      </c>
      <c r="E135" s="29" t="s">
        <v>380</v>
      </c>
      <c r="F135" s="29" t="s">
        <v>381</v>
      </c>
      <c r="G135" s="31" t="s">
        <v>382</v>
      </c>
      <c r="H135" s="27" t="str">
        <f t="shared" si="3"/>
        <v>EVE-PRI-VOL01-E / PRIDE - Volunteer Expenses (133/5531)</v>
      </c>
      <c r="N135" s="27" t="s">
        <v>331</v>
      </c>
    </row>
    <row r="136" spans="1:14" ht="14.4" x14ac:dyDescent="0.3">
      <c r="A136" s="28" t="s">
        <v>657</v>
      </c>
      <c r="B136" s="29">
        <v>1335536</v>
      </c>
      <c r="C136" s="29">
        <v>1335536</v>
      </c>
      <c r="D136" s="30" t="s">
        <v>10</v>
      </c>
      <c r="E136" s="29" t="s">
        <v>383</v>
      </c>
      <c r="F136" s="29" t="s">
        <v>384</v>
      </c>
      <c r="G136" s="31" t="s">
        <v>385</v>
      </c>
      <c r="H136" s="27" t="str">
        <f t="shared" si="3"/>
        <v>EVE-PRI-COU01-E / PRIDE - Couriers &amp; Shipping (133/5536)</v>
      </c>
      <c r="N136" s="27" t="s">
        <v>331</v>
      </c>
    </row>
    <row r="137" spans="1:14" ht="14.4" x14ac:dyDescent="0.3">
      <c r="A137" s="28" t="s">
        <v>657</v>
      </c>
      <c r="B137" s="29">
        <v>1335548</v>
      </c>
      <c r="C137" s="29">
        <v>1335548</v>
      </c>
      <c r="D137" s="30" t="s">
        <v>10</v>
      </c>
      <c r="E137" s="29" t="s">
        <v>386</v>
      </c>
      <c r="F137" s="29" t="s">
        <v>387</v>
      </c>
      <c r="G137" s="31" t="s">
        <v>388</v>
      </c>
      <c r="H137" s="27" t="str">
        <f t="shared" si="3"/>
        <v>EVE-PRI-TRA01-E / PRIDE - Travel Costs (133/5548)</v>
      </c>
      <c r="N137" s="27" t="s">
        <v>331</v>
      </c>
    </row>
    <row r="138" spans="1:14" ht="14.4" x14ac:dyDescent="0.3">
      <c r="A138" s="28" t="s">
        <v>657</v>
      </c>
      <c r="B138" s="29">
        <v>1335556</v>
      </c>
      <c r="C138" s="29">
        <v>1335556</v>
      </c>
      <c r="D138" s="30" t="s">
        <v>10</v>
      </c>
      <c r="E138" s="29" t="s">
        <v>389</v>
      </c>
      <c r="F138" s="29" t="s">
        <v>390</v>
      </c>
      <c r="G138" s="31" t="s">
        <v>391</v>
      </c>
      <c r="H138" s="27" t="str">
        <f t="shared" si="3"/>
        <v>EVE-PRI-CAT01-E / PRIDE - Catering (133/5556)</v>
      </c>
      <c r="N138" s="27" t="s">
        <v>331</v>
      </c>
    </row>
    <row r="139" spans="1:14" ht="14.4" x14ac:dyDescent="0.3">
      <c r="A139" s="28" t="s">
        <v>657</v>
      </c>
      <c r="B139" s="29">
        <v>1335559</v>
      </c>
      <c r="C139" s="29">
        <v>1335559</v>
      </c>
      <c r="D139" s="30" t="s">
        <v>10</v>
      </c>
      <c r="E139" s="29" t="s">
        <v>392</v>
      </c>
      <c r="F139" s="29" t="s">
        <v>393</v>
      </c>
      <c r="G139" s="31" t="s">
        <v>394</v>
      </c>
      <c r="H139" s="27" t="str">
        <f t="shared" si="3"/>
        <v>EVE-PRI-TRO01-E / PRIDE - Trophies Awards (133/5559)</v>
      </c>
      <c r="N139" s="27" t="s">
        <v>331</v>
      </c>
    </row>
    <row r="140" spans="1:14" ht="14.4" x14ac:dyDescent="0.3">
      <c r="A140" s="28" t="s">
        <v>657</v>
      </c>
      <c r="B140" s="29">
        <v>1353407</v>
      </c>
      <c r="C140" s="29">
        <v>1353407</v>
      </c>
      <c r="D140" s="30" t="s">
        <v>10</v>
      </c>
      <c r="E140" s="29" t="s">
        <v>395</v>
      </c>
      <c r="F140" s="29" t="s">
        <v>396</v>
      </c>
      <c r="G140" s="31" t="s">
        <v>397</v>
      </c>
      <c r="H140" s="27" t="str">
        <f t="shared" si="3"/>
        <v>EVE-OTH-MIS01-E / OTHER EVENTS - Miscellaneous costs (135/3407)</v>
      </c>
      <c r="N140" s="27" t="s">
        <v>331</v>
      </c>
    </row>
    <row r="141" spans="1:14" ht="14.4" x14ac:dyDescent="0.3">
      <c r="A141" s="28" t="s">
        <v>657</v>
      </c>
      <c r="B141" s="29">
        <v>1354400</v>
      </c>
      <c r="C141" s="29">
        <v>1354400</v>
      </c>
      <c r="D141" s="30" t="s">
        <v>10</v>
      </c>
      <c r="E141" s="29" t="s">
        <v>398</v>
      </c>
      <c r="F141" s="29" t="s">
        <v>399</v>
      </c>
      <c r="G141" s="31" t="s">
        <v>400</v>
      </c>
      <c r="H141" s="27" t="str">
        <f t="shared" si="3"/>
        <v>EVE-OTH-LEG01-E / OTHER EVENTS - Legal and Professional Fees (135/4400)</v>
      </c>
      <c r="N141" s="27" t="s">
        <v>331</v>
      </c>
    </row>
    <row r="142" spans="1:14" ht="14.4" x14ac:dyDescent="0.3">
      <c r="A142" s="28" t="s">
        <v>657</v>
      </c>
      <c r="B142" s="29">
        <v>1355530</v>
      </c>
      <c r="C142" s="29">
        <v>1355530</v>
      </c>
      <c r="D142" s="30" t="s">
        <v>10</v>
      </c>
      <c r="E142" s="29" t="s">
        <v>401</v>
      </c>
      <c r="F142" s="29" t="s">
        <v>402</v>
      </c>
      <c r="G142" s="31" t="s">
        <v>403</v>
      </c>
      <c r="H142" s="27" t="str">
        <f t="shared" si="3"/>
        <v>EVE-OTH-VEN01-E / OTHER EVENTS - Venue Cost (135/5530)</v>
      </c>
      <c r="N142" s="27" t="s">
        <v>331</v>
      </c>
    </row>
    <row r="143" spans="1:14" ht="14.4" x14ac:dyDescent="0.3">
      <c r="A143" s="28" t="s">
        <v>657</v>
      </c>
      <c r="B143" s="29">
        <v>1373407</v>
      </c>
      <c r="C143" s="29">
        <v>1373407</v>
      </c>
      <c r="D143" s="30" t="s">
        <v>10</v>
      </c>
      <c r="E143" s="29" t="s">
        <v>404</v>
      </c>
      <c r="F143" s="29" t="s">
        <v>405</v>
      </c>
      <c r="G143" s="31" t="s">
        <v>406</v>
      </c>
      <c r="H143" s="27" t="str">
        <f t="shared" si="3"/>
        <v>EVE-NAT-MIS01-E / NATIONAL CONFERENCE - Miscellaneous costs (137/3407)</v>
      </c>
      <c r="N143" s="27" t="s">
        <v>331</v>
      </c>
    </row>
    <row r="144" spans="1:14" ht="14.4" x14ac:dyDescent="0.3">
      <c r="A144" s="28" t="s">
        <v>657</v>
      </c>
      <c r="B144" s="29">
        <v>1374200</v>
      </c>
      <c r="C144" s="29">
        <v>1374200</v>
      </c>
      <c r="D144" s="30" t="s">
        <v>10</v>
      </c>
      <c r="E144" s="29" t="s">
        <v>407</v>
      </c>
      <c r="F144" s="29" t="s">
        <v>408</v>
      </c>
      <c r="G144" s="31" t="s">
        <v>409</v>
      </c>
      <c r="H144" s="27" t="str">
        <f t="shared" si="3"/>
        <v>EVE-NAT-STA01-E / NATIONAL CONFERENCE - Stationery (137/4200)</v>
      </c>
      <c r="N144" s="27" t="s">
        <v>331</v>
      </c>
    </row>
    <row r="145" spans="1:14" ht="14.4" x14ac:dyDescent="0.3">
      <c r="A145" s="28" t="s">
        <v>657</v>
      </c>
      <c r="B145" s="29">
        <v>1374400</v>
      </c>
      <c r="C145" s="29">
        <v>1374400</v>
      </c>
      <c r="D145" s="30" t="s">
        <v>10</v>
      </c>
      <c r="E145" s="29" t="s">
        <v>410</v>
      </c>
      <c r="F145" s="29" t="s">
        <v>411</v>
      </c>
      <c r="G145" s="31" t="s">
        <v>412</v>
      </c>
      <c r="H145" s="27" t="str">
        <f t="shared" si="3"/>
        <v>EVE-NAT-LEG01-E / NATIONAL CONFERENCE - Legal and Professional Fees (137/4400)</v>
      </c>
      <c r="N145" s="27" t="s">
        <v>331</v>
      </c>
    </row>
    <row r="146" spans="1:14" ht="14.4" x14ac:dyDescent="0.3">
      <c r="A146" s="28" t="s">
        <v>657</v>
      </c>
      <c r="B146" s="29">
        <v>1375530</v>
      </c>
      <c r="C146" s="29">
        <v>1375530</v>
      </c>
      <c r="D146" s="30" t="s">
        <v>10</v>
      </c>
      <c r="E146" s="29" t="s">
        <v>413</v>
      </c>
      <c r="F146" s="29" t="s">
        <v>414</v>
      </c>
      <c r="G146" s="31" t="s">
        <v>415</v>
      </c>
      <c r="H146" s="27" t="str">
        <f t="shared" si="3"/>
        <v>EVE-NAT-VEN01-E / NATIONAL CONFERENCE - Venue Cost (137/5530)</v>
      </c>
      <c r="N146" s="27" t="s">
        <v>331</v>
      </c>
    </row>
    <row r="147" spans="1:14" ht="14.4" x14ac:dyDescent="0.3">
      <c r="A147" s="28" t="s">
        <v>657</v>
      </c>
      <c r="B147" s="29">
        <v>1375536</v>
      </c>
      <c r="C147" s="29">
        <v>1375536</v>
      </c>
      <c r="D147" s="30" t="s">
        <v>10</v>
      </c>
      <c r="E147" s="29" t="s">
        <v>416</v>
      </c>
      <c r="F147" s="29" t="s">
        <v>417</v>
      </c>
      <c r="G147" s="31" t="s">
        <v>418</v>
      </c>
      <c r="H147" s="27" t="str">
        <f t="shared" si="3"/>
        <v>EVE-NAT-COU01-E / NATIONAL CONFERENCE - Couriers &amp; Shipping (137/5536)</v>
      </c>
      <c r="N147" s="27" t="s">
        <v>331</v>
      </c>
    </row>
    <row r="148" spans="1:14" ht="14.4" x14ac:dyDescent="0.3">
      <c r="A148" s="28" t="s">
        <v>657</v>
      </c>
      <c r="B148" s="29">
        <v>1307174</v>
      </c>
      <c r="C148" s="29">
        <v>1307174</v>
      </c>
      <c r="D148" s="30" t="s">
        <v>150</v>
      </c>
      <c r="E148" s="29" t="s">
        <v>419</v>
      </c>
      <c r="F148" s="29" t="s">
        <v>420</v>
      </c>
      <c r="G148" s="31" t="s">
        <v>421</v>
      </c>
      <c r="H148" s="27" t="str">
        <f t="shared" si="3"/>
        <v>EVE-EXC-OTH01-S / EXCELLENCE - Other Staff Costs (130/7174)</v>
      </c>
      <c r="N148" s="27" t="s">
        <v>331</v>
      </c>
    </row>
    <row r="149" spans="1:14" ht="14.4" x14ac:dyDescent="0.3">
      <c r="A149" s="28" t="s">
        <v>657</v>
      </c>
      <c r="B149" s="29">
        <v>1337174</v>
      </c>
      <c r="C149" s="29">
        <v>1337174</v>
      </c>
      <c r="D149" s="30" t="s">
        <v>150</v>
      </c>
      <c r="E149" s="29" t="s">
        <v>422</v>
      </c>
      <c r="F149" s="29" t="s">
        <v>423</v>
      </c>
      <c r="G149" s="31" t="s">
        <v>424</v>
      </c>
      <c r="H149" s="27" t="str">
        <f t="shared" si="3"/>
        <v>EVE-PRI-OTH01-S / PRIDE - Other Staff Costs (133/7174)</v>
      </c>
      <c r="N149" s="27" t="s">
        <v>331</v>
      </c>
    </row>
    <row r="150" spans="1:14" ht="14.4" x14ac:dyDescent="0.3">
      <c r="A150" s="28" t="s">
        <v>657</v>
      </c>
      <c r="B150" s="29">
        <v>1377174</v>
      </c>
      <c r="C150" s="29">
        <v>1377174</v>
      </c>
      <c r="D150" s="30" t="s">
        <v>150</v>
      </c>
      <c r="E150" s="29" t="s">
        <v>425</v>
      </c>
      <c r="F150" s="29" t="s">
        <v>426</v>
      </c>
      <c r="G150" s="31" t="s">
        <v>427</v>
      </c>
      <c r="H150" s="27" t="str">
        <f t="shared" si="3"/>
        <v>NAT-NAT-OTH01-S / NATIONAL CONFERENCE - Other Staff Costs (137/7174)</v>
      </c>
      <c r="N150" s="27" t="s">
        <v>331</v>
      </c>
    </row>
    <row r="151" spans="1:14" ht="14.4" x14ac:dyDescent="0.3">
      <c r="A151" s="28" t="s">
        <v>657</v>
      </c>
      <c r="B151" s="29">
        <v>1004403</v>
      </c>
      <c r="C151" s="29">
        <v>1004403</v>
      </c>
      <c r="D151" s="30" t="s">
        <v>10</v>
      </c>
      <c r="E151" s="29" t="s">
        <v>428</v>
      </c>
      <c r="F151" s="29" t="s">
        <v>429</v>
      </c>
      <c r="G151" s="31" t="s">
        <v>430</v>
      </c>
      <c r="H151" s="27" t="str">
        <f t="shared" si="3"/>
        <v>ASP-ASP-CON01-E / ADVERTISING, SPONSORSHIP, PARTNERSHIP - GENERAL - CONSULTANCY FEES (100/4403)</v>
      </c>
      <c r="N151" s="27" t="s">
        <v>331</v>
      </c>
    </row>
    <row r="152" spans="1:14" ht="14.4" x14ac:dyDescent="0.3">
      <c r="A152" s="28" t="s">
        <v>657</v>
      </c>
      <c r="B152" s="29">
        <v>1007174</v>
      </c>
      <c r="C152" s="29">
        <v>1007174</v>
      </c>
      <c r="D152" s="30" t="s">
        <v>150</v>
      </c>
      <c r="E152" s="29" t="s">
        <v>431</v>
      </c>
      <c r="F152" s="29" t="s">
        <v>432</v>
      </c>
      <c r="G152" s="31" t="s">
        <v>433</v>
      </c>
      <c r="H152" s="27" t="str">
        <f t="shared" si="3"/>
        <v>ASP-ASP-OTH01-S / ADVERTISING, SPONSORSHIP, PARTNERSHIP - GENERAL - Other Staff Costs (100/7174)</v>
      </c>
      <c r="N152" s="27" t="s">
        <v>331</v>
      </c>
    </row>
    <row r="153" spans="1:14" ht="14.4" x14ac:dyDescent="0.3">
      <c r="A153" s="28" t="s">
        <v>657</v>
      </c>
      <c r="B153" s="29">
        <v>1374650</v>
      </c>
      <c r="C153" s="29">
        <v>1374650</v>
      </c>
      <c r="D153" s="30" t="s">
        <v>10</v>
      </c>
      <c r="E153" s="35" t="s">
        <v>434</v>
      </c>
      <c r="F153" s="35" t="s">
        <v>435</v>
      </c>
      <c r="G153" s="31" t="s">
        <v>436</v>
      </c>
      <c r="H153" s="27" t="str">
        <f t="shared" si="3"/>
        <v>NAT-NAT-INS01-E / NATIONAL CONFERENCE - Insurances (137/4650)</v>
      </c>
      <c r="N153" s="27" t="s">
        <v>331</v>
      </c>
    </row>
    <row r="154" spans="1:14" ht="14.4" x14ac:dyDescent="0.3">
      <c r="A154" s="28" t="s">
        <v>657</v>
      </c>
      <c r="B154" s="29">
        <v>1334401</v>
      </c>
      <c r="C154" s="29">
        <v>1334401</v>
      </c>
      <c r="D154" s="30" t="s">
        <v>10</v>
      </c>
      <c r="E154" s="35" t="s">
        <v>437</v>
      </c>
      <c r="F154" s="35" t="s">
        <v>438</v>
      </c>
      <c r="G154" s="31" t="s">
        <v>439</v>
      </c>
      <c r="H154" s="27" t="str">
        <f t="shared" si="3"/>
        <v>PRI-PRI-TEL01-E / PRIDE - telesales (133/4401)</v>
      </c>
      <c r="N154" s="27" t="s">
        <v>331</v>
      </c>
    </row>
    <row r="155" spans="1:14" ht="14.4" x14ac:dyDescent="0.3">
      <c r="A155" s="28" t="s">
        <v>657</v>
      </c>
      <c r="B155" s="29">
        <v>1304401</v>
      </c>
      <c r="C155" s="29">
        <v>1304401</v>
      </c>
      <c r="D155" s="30" t="s">
        <v>10</v>
      </c>
      <c r="E155" s="35" t="s">
        <v>440</v>
      </c>
      <c r="F155" s="35" t="s">
        <v>441</v>
      </c>
      <c r="G155" s="31" t="s">
        <v>442</v>
      </c>
      <c r="H155" s="27" t="str">
        <f t="shared" si="3"/>
        <v>EXC-EXC-TEL01-E / EXCELLENCE - telesales (130/4401)</v>
      </c>
      <c r="N155" s="27" t="s">
        <v>331</v>
      </c>
    </row>
    <row r="156" spans="1:14" ht="14.4" x14ac:dyDescent="0.3">
      <c r="A156" s="28" t="s">
        <v>443</v>
      </c>
      <c r="B156" s="29">
        <v>305548</v>
      </c>
      <c r="C156" s="29">
        <v>305548</v>
      </c>
      <c r="D156" s="30" t="s">
        <v>10</v>
      </c>
      <c r="E156" s="27" t="s">
        <v>444</v>
      </c>
      <c r="F156" s="32" t="s">
        <v>445</v>
      </c>
      <c r="G156" s="31" t="s">
        <v>446</v>
      </c>
      <c r="H156" s="27" t="str">
        <f t="shared" si="3"/>
        <v>TRA-INH-FEE01-E / IN HOUSE (BESPOKE) TRAINING - Travel Costs (30/5548)</v>
      </c>
    </row>
    <row r="157" spans="1:14" ht="14.4" x14ac:dyDescent="0.3">
      <c r="A157" s="28" t="s">
        <v>443</v>
      </c>
      <c r="B157" s="29">
        <v>334400</v>
      </c>
      <c r="C157" s="29">
        <v>334400</v>
      </c>
      <c r="D157" s="30" t="s">
        <v>10</v>
      </c>
      <c r="E157" s="29" t="s">
        <v>447</v>
      </c>
      <c r="F157" s="29" t="s">
        <v>448</v>
      </c>
      <c r="G157" s="31" t="s">
        <v>449</v>
      </c>
      <c r="H157" s="27" t="str">
        <f t="shared" si="3"/>
        <v>TRA-OPE-LEG01-E / OPEN TRAINING (WORKSHOPS) - Legal and Professional Fees (33/4400)</v>
      </c>
    </row>
    <row r="158" spans="1:14" ht="14.4" x14ac:dyDescent="0.3">
      <c r="A158" s="28" t="s">
        <v>443</v>
      </c>
      <c r="B158" s="29">
        <v>335303</v>
      </c>
      <c r="C158" s="29">
        <v>335303</v>
      </c>
      <c r="D158" s="30" t="s">
        <v>10</v>
      </c>
      <c r="E158" s="32" t="s">
        <v>450</v>
      </c>
      <c r="F158" s="32" t="s">
        <v>451</v>
      </c>
      <c r="G158" s="31" t="s">
        <v>452</v>
      </c>
      <c r="H158" s="27" t="str">
        <f t="shared" si="3"/>
        <v>TRA-OPE-IMP01-E / OPEN TRAINING (WORKSHOPS) - Impellus Workshop Costs (33/5303)</v>
      </c>
    </row>
    <row r="159" spans="1:14" ht="14.4" x14ac:dyDescent="0.3">
      <c r="A159" s="28" t="s">
        <v>443</v>
      </c>
      <c r="B159" s="29">
        <v>335320</v>
      </c>
      <c r="C159" s="29">
        <v>335320</v>
      </c>
      <c r="D159" s="30" t="s">
        <v>10</v>
      </c>
      <c r="E159" s="29" t="s">
        <v>453</v>
      </c>
      <c r="F159" s="29" t="s">
        <v>454</v>
      </c>
      <c r="G159" s="31" t="s">
        <v>455</v>
      </c>
      <c r="H159" s="27" t="str">
        <f t="shared" si="3"/>
        <v>TRA-OPE-TUT01-E / OPEN TRAINING (WORKSHOPS) - Tutor Fees (OPEN TRAINING ONLY) (33/5320)</v>
      </c>
    </row>
    <row r="160" spans="1:14" ht="14.4" x14ac:dyDescent="0.3">
      <c r="A160" s="28" t="s">
        <v>443</v>
      </c>
      <c r="B160" s="29">
        <v>335321</v>
      </c>
      <c r="C160" s="29">
        <v>335321</v>
      </c>
      <c r="D160" s="30" t="s">
        <v>10</v>
      </c>
      <c r="E160" s="29" t="s">
        <v>456</v>
      </c>
      <c r="F160" s="29" t="s">
        <v>457</v>
      </c>
      <c r="G160" s="31" t="s">
        <v>458</v>
      </c>
      <c r="H160" s="27" t="str">
        <f t="shared" si="3"/>
        <v>TRA-OPE-REG01-E / OPEN TRAINING (WORKSHOPS) - Regional Costs  (33/5321)</v>
      </c>
    </row>
    <row r="161" spans="1:8" ht="14.4" x14ac:dyDescent="0.3">
      <c r="A161" s="28" t="s">
        <v>443</v>
      </c>
      <c r="B161" s="29">
        <v>335326</v>
      </c>
      <c r="C161" s="29">
        <v>335326</v>
      </c>
      <c r="D161" s="30" t="s">
        <v>10</v>
      </c>
      <c r="E161" s="29" t="s">
        <v>459</v>
      </c>
      <c r="F161" s="29" t="s">
        <v>460</v>
      </c>
      <c r="G161" s="31" t="s">
        <v>461</v>
      </c>
      <c r="H161" s="27" t="str">
        <f t="shared" si="3"/>
        <v>TRA-OPE-WOR01-E / OPEN TRAINING (WORKSHOPS) - Workshop Course Materials (33/5326)</v>
      </c>
    </row>
    <row r="162" spans="1:8" ht="14.4" x14ac:dyDescent="0.3">
      <c r="A162" s="28" t="s">
        <v>443</v>
      </c>
      <c r="B162" s="29">
        <v>335530</v>
      </c>
      <c r="C162" s="29">
        <v>335530</v>
      </c>
      <c r="D162" s="30" t="s">
        <v>10</v>
      </c>
      <c r="E162" s="29" t="s">
        <v>462</v>
      </c>
      <c r="F162" s="29" t="s">
        <v>463</v>
      </c>
      <c r="G162" s="31" t="s">
        <v>464</v>
      </c>
      <c r="H162" s="27" t="str">
        <f t="shared" si="3"/>
        <v>TRA-OPE-VEN01-E / OPEN TRAINING (WORKSHOPS) - Venue Cost (33/5530)</v>
      </c>
    </row>
    <row r="163" spans="1:8" ht="14.4" x14ac:dyDescent="0.3">
      <c r="A163" s="28" t="s">
        <v>443</v>
      </c>
      <c r="B163" s="29">
        <v>335536</v>
      </c>
      <c r="C163" s="29">
        <v>335536</v>
      </c>
      <c r="D163" s="30" t="s">
        <v>10</v>
      </c>
      <c r="E163" s="29" t="s">
        <v>465</v>
      </c>
      <c r="F163" s="29" t="s">
        <v>466</v>
      </c>
      <c r="G163" s="31" t="s">
        <v>467</v>
      </c>
      <c r="H163" s="27" t="str">
        <f t="shared" si="3"/>
        <v>TRA-OPE-COU01-E / OPEN TRAINING (WORKSHOPS) - Couriers &amp; Shipping (33/5536)</v>
      </c>
    </row>
    <row r="164" spans="1:8" ht="14.4" x14ac:dyDescent="0.3">
      <c r="A164" s="28" t="s">
        <v>443</v>
      </c>
      <c r="B164" s="29">
        <v>335548</v>
      </c>
      <c r="C164" s="29">
        <v>335548</v>
      </c>
      <c r="D164" s="30" t="s">
        <v>10</v>
      </c>
      <c r="E164" s="29" t="s">
        <v>468</v>
      </c>
      <c r="F164" s="29" t="s">
        <v>469</v>
      </c>
      <c r="G164" s="31" t="s">
        <v>470</v>
      </c>
      <c r="H164" s="27" t="str">
        <f t="shared" si="3"/>
        <v>TRA-OPE-TRA01-E / OPEN TRAINING (WORKSHOPS) - Travel Costs (33/5548)</v>
      </c>
    </row>
    <row r="165" spans="1:8" ht="14.4" x14ac:dyDescent="0.3">
      <c r="A165" s="28" t="s">
        <v>443</v>
      </c>
      <c r="B165" s="35">
        <v>354400</v>
      </c>
      <c r="C165" s="29">
        <v>354400</v>
      </c>
      <c r="D165" s="30" t="s">
        <v>10</v>
      </c>
      <c r="E165" s="29" t="s">
        <v>471</v>
      </c>
      <c r="F165" s="29" t="s">
        <v>472</v>
      </c>
      <c r="G165" s="31" t="s">
        <v>473</v>
      </c>
      <c r="H165" s="27" t="str">
        <f t="shared" si="3"/>
        <v>TRA-ELE-LEG01-E / E-LEARNING - Legal and Professional Fees (35/4400)</v>
      </c>
    </row>
    <row r="166" spans="1:8" ht="14.4" x14ac:dyDescent="0.3">
      <c r="A166" s="28" t="s">
        <v>443</v>
      </c>
      <c r="B166" s="29">
        <v>355320</v>
      </c>
      <c r="C166" s="29">
        <v>355320</v>
      </c>
      <c r="D166" s="30" t="s">
        <v>10</v>
      </c>
      <c r="E166" s="29" t="s">
        <v>474</v>
      </c>
      <c r="F166" s="29" t="s">
        <v>475</v>
      </c>
      <c r="G166" s="31" t="s">
        <v>476</v>
      </c>
      <c r="H166" s="27" t="str">
        <f t="shared" si="3"/>
        <v>TRA-ELE-TUT01-E / E-LEARNING - Tutor Fees (OPEN TRAINING ONLY) (35/5320)</v>
      </c>
    </row>
    <row r="167" spans="1:8" ht="14.4" x14ac:dyDescent="0.3">
      <c r="A167" s="28" t="s">
        <v>443</v>
      </c>
      <c r="B167" s="29">
        <v>355326</v>
      </c>
      <c r="C167" s="29">
        <v>355326</v>
      </c>
      <c r="D167" s="30" t="s">
        <v>10</v>
      </c>
      <c r="E167" s="29" t="s">
        <v>477</v>
      </c>
      <c r="F167" s="29" t="s">
        <v>478</v>
      </c>
      <c r="G167" s="31" t="s">
        <v>479</v>
      </c>
      <c r="H167" s="27" t="str">
        <f t="shared" si="3"/>
        <v>TRA-ELE-WOR01-E / E-LEARNING - Workshop Course Materials (35/5326)</v>
      </c>
    </row>
    <row r="168" spans="1:8" ht="14.4" x14ac:dyDescent="0.3">
      <c r="A168" s="28" t="s">
        <v>443</v>
      </c>
      <c r="B168" s="29">
        <v>355548</v>
      </c>
      <c r="C168" s="29">
        <v>355548</v>
      </c>
      <c r="D168" s="30" t="s">
        <v>10</v>
      </c>
      <c r="E168" s="29" t="s">
        <v>480</v>
      </c>
      <c r="F168" s="29" t="s">
        <v>481</v>
      </c>
      <c r="G168" s="31" t="s">
        <v>482</v>
      </c>
      <c r="H168" s="27" t="str">
        <f t="shared" si="3"/>
        <v>TRA-ELE-TRA01-E / E-LEARNING - Travel Costs (35/5548)</v>
      </c>
    </row>
    <row r="169" spans="1:8" ht="14.4" x14ac:dyDescent="0.3">
      <c r="A169" s="28" t="s">
        <v>527</v>
      </c>
      <c r="B169" s="29">
        <v>104210</v>
      </c>
      <c r="C169" s="29">
        <v>104210</v>
      </c>
      <c r="D169" s="30" t="s">
        <v>10</v>
      </c>
      <c r="E169" s="29" t="s">
        <v>528</v>
      </c>
      <c r="F169" s="29" t="s">
        <v>529</v>
      </c>
      <c r="G169" s="31" t="s">
        <v>530</v>
      </c>
      <c r="H169" s="27" t="str">
        <f t="shared" si="3"/>
        <v>MEM-MEM-POS01-E / MEMBERSHIP - Postage (10/4210)</v>
      </c>
    </row>
    <row r="170" spans="1:8" ht="14.4" x14ac:dyDescent="0.3">
      <c r="A170" s="28" t="s">
        <v>527</v>
      </c>
      <c r="B170" s="29">
        <v>104330</v>
      </c>
      <c r="C170" s="29">
        <v>104330</v>
      </c>
      <c r="D170" s="30" t="s">
        <v>10</v>
      </c>
      <c r="E170" s="29" t="s">
        <v>531</v>
      </c>
      <c r="F170" s="29" t="s">
        <v>532</v>
      </c>
      <c r="G170" s="31" t="s">
        <v>533</v>
      </c>
      <c r="H170" s="27" t="str">
        <f t="shared" si="3"/>
        <v>MEM-MEM-SUB01-E / MEMBERSHIP - Subscriptions to External Bodies (10/4330)</v>
      </c>
    </row>
    <row r="171" spans="1:8" ht="14.4" x14ac:dyDescent="0.3">
      <c r="A171" s="28" t="s">
        <v>527</v>
      </c>
      <c r="B171" s="29">
        <v>104400</v>
      </c>
      <c r="C171" s="29">
        <v>104400</v>
      </c>
      <c r="D171" s="30" t="s">
        <v>10</v>
      </c>
      <c r="E171" s="29" t="s">
        <v>534</v>
      </c>
      <c r="F171" s="29" t="s">
        <v>535</v>
      </c>
      <c r="G171" s="31" t="s">
        <v>536</v>
      </c>
      <c r="H171" s="27" t="str">
        <f t="shared" si="3"/>
        <v>MEM-MEM-LEG01-E / MEMBERSHIP - Legal and Professional Fees (10/4400)</v>
      </c>
    </row>
    <row r="172" spans="1:8" ht="14.4" x14ac:dyDescent="0.3">
      <c r="A172" s="28" t="s">
        <v>527</v>
      </c>
      <c r="B172" s="29">
        <v>104660</v>
      </c>
      <c r="C172" s="29">
        <v>104660</v>
      </c>
      <c r="D172" s="30" t="s">
        <v>10</v>
      </c>
      <c r="E172" s="29" t="s">
        <v>537</v>
      </c>
      <c r="F172" s="29" t="s">
        <v>538</v>
      </c>
      <c r="G172" s="31" t="s">
        <v>539</v>
      </c>
      <c r="H172" s="27" t="str">
        <f t="shared" si="3"/>
        <v>MEM-MEM-BAN01-E / MEMBERSHIP - Bank Charges (10/4660)</v>
      </c>
    </row>
    <row r="173" spans="1:8" ht="14.4" x14ac:dyDescent="0.3">
      <c r="A173" s="28" t="s">
        <v>527</v>
      </c>
      <c r="B173" s="29">
        <v>105536</v>
      </c>
      <c r="C173" s="29">
        <v>105536</v>
      </c>
      <c r="D173" s="30" t="s">
        <v>10</v>
      </c>
      <c r="E173" s="29" t="s">
        <v>540</v>
      </c>
      <c r="F173" s="29" t="s">
        <v>541</v>
      </c>
      <c r="G173" s="31" t="s">
        <v>542</v>
      </c>
      <c r="H173" s="27" t="str">
        <f t="shared" si="3"/>
        <v>MEM-MEM-COU01-E / MEMBERSHIP - Couriers &amp; Shipping (10/5536)</v>
      </c>
    </row>
    <row r="174" spans="1:8" ht="14.4" x14ac:dyDescent="0.3">
      <c r="A174" s="28" t="s">
        <v>527</v>
      </c>
      <c r="B174" s="29">
        <v>105548</v>
      </c>
      <c r="C174" s="29">
        <v>105548</v>
      </c>
      <c r="D174" s="30" t="s">
        <v>10</v>
      </c>
      <c r="E174" s="29" t="s">
        <v>543</v>
      </c>
      <c r="F174" s="29" t="s">
        <v>544</v>
      </c>
      <c r="G174" s="31" t="s">
        <v>545</v>
      </c>
      <c r="H174" s="27" t="str">
        <f t="shared" si="3"/>
        <v>MEM-MEM-TRA01-E / MEMBERSHIP - Travel Costs (10/5548)</v>
      </c>
    </row>
    <row r="175" spans="1:8" ht="14.4" x14ac:dyDescent="0.3">
      <c r="A175" s="28" t="s">
        <v>527</v>
      </c>
      <c r="B175" s="29">
        <v>105556</v>
      </c>
      <c r="C175" s="29">
        <v>105556</v>
      </c>
      <c r="D175" s="30" t="s">
        <v>10</v>
      </c>
      <c r="E175" s="29" t="s">
        <v>546</v>
      </c>
      <c r="F175" s="29" t="s">
        <v>547</v>
      </c>
      <c r="G175" s="31" t="s">
        <v>548</v>
      </c>
      <c r="H175" s="27" t="str">
        <f t="shared" si="3"/>
        <v>MEM-MEM-CAT01-E / MEMBERSHIP - Catering (10/5556)</v>
      </c>
    </row>
    <row r="176" spans="1:8" ht="14.4" x14ac:dyDescent="0.3">
      <c r="A176" s="28" t="s">
        <v>527</v>
      </c>
      <c r="B176" s="29">
        <v>107175</v>
      </c>
      <c r="C176" s="29">
        <v>107175</v>
      </c>
      <c r="D176" s="30" t="s">
        <v>10</v>
      </c>
      <c r="E176" s="29" t="s">
        <v>549</v>
      </c>
      <c r="F176" s="29" t="s">
        <v>550</v>
      </c>
      <c r="G176" s="31" t="s">
        <v>551</v>
      </c>
      <c r="H176" s="27" t="str">
        <f t="shared" si="3"/>
        <v>MEM-MEM-STA01-E / MEMBERSHIP - Staff Training (10/7175)</v>
      </c>
    </row>
    <row r="177" spans="1:8" ht="14.4" x14ac:dyDescent="0.3">
      <c r="A177" s="28" t="s">
        <v>527</v>
      </c>
      <c r="B177" s="29">
        <v>1055556</v>
      </c>
      <c r="C177" s="29">
        <v>1055556</v>
      </c>
      <c r="D177" s="30" t="s">
        <v>10</v>
      </c>
      <c r="E177" s="29" t="s">
        <v>552</v>
      </c>
      <c r="F177" s="29" t="s">
        <v>553</v>
      </c>
      <c r="G177" s="31" t="s">
        <v>554</v>
      </c>
      <c r="H177" s="27" t="str">
        <f t="shared" si="3"/>
        <v>MEM-FEL-CAT01-E / FELLOWS ACTIVITIES (FORMERLY LUNCH) - Catering (105/5556)</v>
      </c>
    </row>
    <row r="178" spans="1:8" ht="14.4" x14ac:dyDescent="0.3">
      <c r="A178" s="28" t="s">
        <v>527</v>
      </c>
      <c r="B178" s="29">
        <v>55536</v>
      </c>
      <c r="C178" s="29">
        <v>55536</v>
      </c>
      <c r="D178" s="30" t="s">
        <v>10</v>
      </c>
      <c r="E178" s="29" t="s">
        <v>555</v>
      </c>
      <c r="F178" s="29" t="s">
        <v>556</v>
      </c>
      <c r="G178" s="31" t="s">
        <v>557</v>
      </c>
      <c r="H178" s="27" t="str">
        <f t="shared" si="3"/>
        <v>CPD-BUS-COU01-E / BUSINESS DEVELOPMENT - Couriers &amp; Shipping (5/5536)</v>
      </c>
    </row>
    <row r="179" spans="1:8" ht="14.4" x14ac:dyDescent="0.3">
      <c r="A179" s="28" t="s">
        <v>527</v>
      </c>
      <c r="B179" s="29">
        <v>55548</v>
      </c>
      <c r="C179" s="29">
        <v>55548</v>
      </c>
      <c r="D179" s="30" t="s">
        <v>10</v>
      </c>
      <c r="E179" s="29" t="s">
        <v>558</v>
      </c>
      <c r="F179" s="29" t="s">
        <v>559</v>
      </c>
      <c r="G179" s="31" t="s">
        <v>560</v>
      </c>
      <c r="H179" s="27" t="str">
        <f t="shared" si="3"/>
        <v>CPD-BUS-TRA01-E / BUSINESS DEVELOPMENT - Travel Costs (5/5548)</v>
      </c>
    </row>
    <row r="180" spans="1:8" ht="14.4" x14ac:dyDescent="0.3">
      <c r="A180" s="28" t="s">
        <v>527</v>
      </c>
      <c r="B180" s="29">
        <v>55556</v>
      </c>
      <c r="C180" s="29">
        <v>55556</v>
      </c>
      <c r="D180" s="30" t="s">
        <v>10</v>
      </c>
      <c r="E180" s="29" t="s">
        <v>561</v>
      </c>
      <c r="F180" s="29" t="s">
        <v>562</v>
      </c>
      <c r="G180" s="31" t="s">
        <v>563</v>
      </c>
      <c r="H180" s="27" t="str">
        <f t="shared" si="3"/>
        <v>CPD-BUS-CAT01-E / BUSINESS DEVELOPMENT - Catering (5/5556)</v>
      </c>
    </row>
    <row r="181" spans="1:8" ht="14.4" x14ac:dyDescent="0.3">
      <c r="A181" s="28" t="s">
        <v>527</v>
      </c>
      <c r="B181" s="29">
        <v>73481</v>
      </c>
      <c r="C181" s="29">
        <v>73481</v>
      </c>
      <c r="D181" s="30" t="s">
        <v>10</v>
      </c>
      <c r="E181" s="29" t="s">
        <v>564</v>
      </c>
      <c r="F181" s="29" t="s">
        <v>565</v>
      </c>
      <c r="G181" s="31" t="s">
        <v>566</v>
      </c>
      <c r="H181" s="27" t="str">
        <f t="shared" si="3"/>
        <v>CPD-CHA-CHA01-E / CHARTERSHIP - Chartered Practitioners Costs (7/3481)</v>
      </c>
    </row>
    <row r="182" spans="1:8" ht="14.4" x14ac:dyDescent="0.3">
      <c r="A182" s="28" t="s">
        <v>527</v>
      </c>
      <c r="B182" s="29">
        <v>154400</v>
      </c>
      <c r="C182" s="29">
        <v>154400</v>
      </c>
      <c r="D182" s="30" t="s">
        <v>10</v>
      </c>
      <c r="E182" s="29" t="s">
        <v>567</v>
      </c>
      <c r="F182" s="29" t="s">
        <v>568</v>
      </c>
      <c r="G182" s="31" t="s">
        <v>569</v>
      </c>
      <c r="H182" s="27" t="str">
        <f t="shared" si="3"/>
        <v>CPD-CPD-LEG01-E / CPD - Legal and Professional Fees (15/4400)</v>
      </c>
    </row>
    <row r="183" spans="1:8" ht="14.4" x14ac:dyDescent="0.3">
      <c r="A183" s="28" t="s">
        <v>527</v>
      </c>
      <c r="B183" s="29">
        <v>107174</v>
      </c>
      <c r="C183" s="29">
        <v>107174</v>
      </c>
      <c r="D183" s="30" t="s">
        <v>150</v>
      </c>
      <c r="E183" s="29" t="s">
        <v>570</v>
      </c>
      <c r="F183" s="29" t="s">
        <v>571</v>
      </c>
      <c r="G183" s="31" t="s">
        <v>572</v>
      </c>
      <c r="H183" s="27" t="str">
        <f t="shared" si="3"/>
        <v>MEM-MEM-OTH01-S / MEMBERSHIP - Other Staff Costs (10/7174)</v>
      </c>
    </row>
    <row r="184" spans="1:8" ht="14.4" x14ac:dyDescent="0.3">
      <c r="A184" s="28" t="s">
        <v>527</v>
      </c>
      <c r="B184" s="29">
        <v>57174</v>
      </c>
      <c r="C184" s="29">
        <v>57174</v>
      </c>
      <c r="D184" s="30" t="s">
        <v>150</v>
      </c>
      <c r="E184" s="29" t="s">
        <v>573</v>
      </c>
      <c r="F184" s="29" t="s">
        <v>574</v>
      </c>
      <c r="G184" s="31" t="s">
        <v>575</v>
      </c>
      <c r="H184" s="27" t="str">
        <f t="shared" si="3"/>
        <v>CPD-BUS-OTH01-S / BUSINESS DEVELOPMENT - Other Staff Costs (5/7174)</v>
      </c>
    </row>
    <row r="185" spans="1:8" ht="14.4" x14ac:dyDescent="0.3">
      <c r="A185" s="28" t="s">
        <v>576</v>
      </c>
      <c r="B185" s="29">
        <v>1014330</v>
      </c>
      <c r="C185" s="29">
        <v>1014330</v>
      </c>
      <c r="D185" s="30" t="s">
        <v>10</v>
      </c>
      <c r="E185" s="29" t="s">
        <v>577</v>
      </c>
      <c r="F185" s="29" t="s">
        <v>578</v>
      </c>
      <c r="G185" s="31" t="s">
        <v>579</v>
      </c>
      <c r="H185" s="27" t="str">
        <f t="shared" si="3"/>
        <v>POL-POL-SUB03-E / POLICY (FORMERLY POLICY &amp; COMMUNICATIONS) - Subscriptions to External Bodies (101/4330)</v>
      </c>
    </row>
    <row r="186" spans="1:8" ht="14.4" x14ac:dyDescent="0.3">
      <c r="A186" s="28" t="s">
        <v>576</v>
      </c>
      <c r="B186" s="29">
        <v>1014400</v>
      </c>
      <c r="C186" s="29">
        <v>1014400</v>
      </c>
      <c r="D186" s="30" t="s">
        <v>10</v>
      </c>
      <c r="E186" s="29" t="s">
        <v>580</v>
      </c>
      <c r="F186" s="29" t="s">
        <v>581</v>
      </c>
      <c r="G186" s="31" t="s">
        <v>582</v>
      </c>
      <c r="H186" s="27" t="str">
        <f t="shared" si="3"/>
        <v>POL-POL-LEG01-E / POLICY (FORMERLY POLICY &amp; COMMUNICATIONS) - Legal and Professional Fees (101/4400)</v>
      </c>
    </row>
    <row r="187" spans="1:8" ht="14.4" x14ac:dyDescent="0.3">
      <c r="A187" s="28" t="s">
        <v>576</v>
      </c>
      <c r="B187" s="29">
        <v>1014422</v>
      </c>
      <c r="C187" s="29">
        <v>1014422</v>
      </c>
      <c r="D187" s="30" t="s">
        <v>10</v>
      </c>
      <c r="E187" s="29" t="s">
        <v>583</v>
      </c>
      <c r="F187" s="29" t="s">
        <v>584</v>
      </c>
      <c r="G187" s="31" t="s">
        <v>585</v>
      </c>
      <c r="H187" s="27" t="str">
        <f t="shared" si="3"/>
        <v>POL-POL-INT03-E / POLICY (FORMERLY POLICY &amp; COMMUNICATIONS) - International Representation (101/4422)</v>
      </c>
    </row>
    <row r="188" spans="1:8" ht="14.4" x14ac:dyDescent="0.3">
      <c r="A188" s="28" t="s">
        <v>576</v>
      </c>
      <c r="B188" s="29">
        <v>1015548</v>
      </c>
      <c r="C188" s="29">
        <v>1015548</v>
      </c>
      <c r="D188" s="30" t="s">
        <v>10</v>
      </c>
      <c r="E188" s="29" t="s">
        <v>586</v>
      </c>
      <c r="F188" s="29" t="s">
        <v>587</v>
      </c>
      <c r="G188" s="31" t="s">
        <v>588</v>
      </c>
      <c r="H188" s="27" t="str">
        <f t="shared" si="3"/>
        <v>POL-POL-TRA02-E / POLICY (FORMERLY POLICY &amp; COMMUNICATIONS) - Travel Costs (101/5548)</v>
      </c>
    </row>
    <row r="189" spans="1:8" ht="14.4" x14ac:dyDescent="0.3">
      <c r="A189" s="28" t="s">
        <v>576</v>
      </c>
      <c r="B189" s="29">
        <v>1015556</v>
      </c>
      <c r="C189" s="29">
        <v>1015556</v>
      </c>
      <c r="D189" s="30" t="s">
        <v>10</v>
      </c>
      <c r="E189" s="29" t="s">
        <v>589</v>
      </c>
      <c r="F189" s="29" t="s">
        <v>590</v>
      </c>
      <c r="G189" s="31" t="s">
        <v>591</v>
      </c>
      <c r="H189" s="27" t="str">
        <f t="shared" si="3"/>
        <v>POL-POL-CAT01-E / POLICY (FORMERLY POLICY &amp; COMMUNICATIONS) - Catering (101/5556)</v>
      </c>
    </row>
    <row r="190" spans="1:8" ht="14.4" x14ac:dyDescent="0.3">
      <c r="A190" s="28" t="s">
        <v>576</v>
      </c>
      <c r="B190" s="29">
        <v>1104330</v>
      </c>
      <c r="C190" s="29">
        <v>1104330</v>
      </c>
      <c r="D190" s="30" t="s">
        <v>10</v>
      </c>
      <c r="E190" s="29" t="s">
        <v>592</v>
      </c>
      <c r="F190" s="29" t="s">
        <v>593</v>
      </c>
      <c r="G190" s="31" t="s">
        <v>594</v>
      </c>
      <c r="H190" s="27" t="str">
        <f t="shared" si="3"/>
        <v>POL-POL-SUB01-E / POLICY DEVELOPMENT SEE 101 POLICY - Subscriptions to External Bodies (110/4330)</v>
      </c>
    </row>
    <row r="191" spans="1:8" ht="14.4" x14ac:dyDescent="0.3">
      <c r="A191" s="28" t="s">
        <v>576</v>
      </c>
      <c r="B191" s="35">
        <v>1104400</v>
      </c>
      <c r="C191" s="29">
        <v>1104400</v>
      </c>
      <c r="D191" s="30" t="s">
        <v>10</v>
      </c>
      <c r="E191" s="29" t="s">
        <v>595</v>
      </c>
      <c r="F191" s="29" t="s">
        <v>596</v>
      </c>
      <c r="G191" s="31" t="s">
        <v>597</v>
      </c>
      <c r="H191" s="27" t="str">
        <f t="shared" si="3"/>
        <v>POL-POL-LEG02-E / POLICY DEVELOPMENT SEE 101 POLICY - Legal and Professional Fees (110/4400)</v>
      </c>
    </row>
    <row r="192" spans="1:8" ht="14.4" x14ac:dyDescent="0.3">
      <c r="A192" s="28" t="s">
        <v>576</v>
      </c>
      <c r="B192" s="29">
        <v>1104422</v>
      </c>
      <c r="C192" s="29">
        <v>1104422</v>
      </c>
      <c r="D192" s="30" t="s">
        <v>10</v>
      </c>
      <c r="E192" s="29" t="s">
        <v>598</v>
      </c>
      <c r="F192" s="29" t="s">
        <v>599</v>
      </c>
      <c r="G192" s="31" t="s">
        <v>600</v>
      </c>
      <c r="H192" s="27" t="str">
        <f t="shared" si="3"/>
        <v>POL-POL-INT01-E / POLICY DEVELOPMENT SEE 101 POLICY - International Representation (110/4422)</v>
      </c>
    </row>
    <row r="193" spans="1:8" ht="14.4" x14ac:dyDescent="0.3">
      <c r="A193" s="28" t="s">
        <v>576</v>
      </c>
      <c r="B193" s="29">
        <v>1105548</v>
      </c>
      <c r="C193" s="29">
        <v>1105548</v>
      </c>
      <c r="D193" s="30" t="s">
        <v>10</v>
      </c>
      <c r="E193" s="29" t="s">
        <v>601</v>
      </c>
      <c r="F193" s="29" t="s">
        <v>602</v>
      </c>
      <c r="G193" s="31" t="s">
        <v>603</v>
      </c>
      <c r="H193" s="27" t="str">
        <f t="shared" si="3"/>
        <v>POL-POL-TRA01-E / POLICY DEVELOPMENT SEE 101 POLICY - Travel Costs (110/5548)</v>
      </c>
    </row>
    <row r="194" spans="1:8" ht="14.4" x14ac:dyDescent="0.3">
      <c r="A194" s="28" t="s">
        <v>576</v>
      </c>
      <c r="B194" s="29">
        <v>1105556</v>
      </c>
      <c r="C194" s="29">
        <v>1105556</v>
      </c>
      <c r="D194" s="30" t="s">
        <v>10</v>
      </c>
      <c r="E194" s="29" t="s">
        <v>604</v>
      </c>
      <c r="F194" s="29" t="s">
        <v>605</v>
      </c>
      <c r="G194" s="31" t="s">
        <v>606</v>
      </c>
      <c r="H194" s="27" t="str">
        <f t="shared" si="3"/>
        <v>POL-POL-CAT02-E / POLICY DEVELOPMENT SEE 101 POLICY - Catering (110/5556)</v>
      </c>
    </row>
    <row r="195" spans="1:8" ht="14.4" x14ac:dyDescent="0.3">
      <c r="A195" s="28" t="s">
        <v>576</v>
      </c>
      <c r="B195" s="29">
        <v>1044400</v>
      </c>
      <c r="C195" s="29">
        <v>1044400</v>
      </c>
      <c r="D195" s="30" t="s">
        <v>10</v>
      </c>
      <c r="E195" s="29" t="s">
        <v>607</v>
      </c>
      <c r="F195" s="29" t="s">
        <v>608</v>
      </c>
      <c r="G195" s="31" t="s">
        <v>609</v>
      </c>
      <c r="H195" s="27" t="str">
        <f t="shared" si="3"/>
        <v>UKL-UKL-LEG01-E / UK LOBBYING REGISTER - Legal and Professional Fees (104/4400)</v>
      </c>
    </row>
    <row r="196" spans="1:8" ht="14.4" x14ac:dyDescent="0.3">
      <c r="A196" s="28" t="s">
        <v>483</v>
      </c>
      <c r="B196" s="35">
        <v>1073931</v>
      </c>
      <c r="C196" s="29">
        <v>1073931</v>
      </c>
      <c r="D196" s="30" t="s">
        <v>10</v>
      </c>
      <c r="E196" s="29" t="s">
        <v>484</v>
      </c>
      <c r="F196" s="29" t="s">
        <v>485</v>
      </c>
      <c r="G196" s="31" t="s">
        <v>486</v>
      </c>
      <c r="H196" s="27" t="str">
        <f t="shared" ref="H196:H220" si="4">_xlfn.CONCAT(E196&amp;" / "&amp;G196)</f>
        <v>ICT-WEB-WEB01-E / WEB SUPPORT - Website Costs (107/3931)</v>
      </c>
    </row>
    <row r="197" spans="1:8" ht="14.4" x14ac:dyDescent="0.3">
      <c r="A197" s="28" t="s">
        <v>483</v>
      </c>
      <c r="B197" s="29">
        <v>1074330</v>
      </c>
      <c r="C197" s="29">
        <v>1074330</v>
      </c>
      <c r="D197" s="30" t="s">
        <v>10</v>
      </c>
      <c r="E197" s="29" t="s">
        <v>487</v>
      </c>
      <c r="F197" s="29" t="s">
        <v>488</v>
      </c>
      <c r="G197" s="31" t="s">
        <v>489</v>
      </c>
      <c r="H197" s="27" t="str">
        <f t="shared" si="4"/>
        <v>ICT-WEB-SUB01-E / WEB SUPPORT - Subscriptions to External Bodies (107/4330)</v>
      </c>
    </row>
    <row r="198" spans="1:8" ht="14.4" x14ac:dyDescent="0.3">
      <c r="A198" s="28" t="s">
        <v>483</v>
      </c>
      <c r="B198" s="29">
        <v>4324220</v>
      </c>
      <c r="C198" s="29">
        <v>4324220</v>
      </c>
      <c r="D198" s="30" t="s">
        <v>10</v>
      </c>
      <c r="E198" s="29" t="s">
        <v>490</v>
      </c>
      <c r="F198" s="29" t="s">
        <v>491</v>
      </c>
      <c r="G198" s="31" t="s">
        <v>492</v>
      </c>
      <c r="H198" s="27" t="str">
        <f t="shared" si="4"/>
        <v>ICT-ICT-TEL01-E / IT - Telecommunications (432/4220)</v>
      </c>
    </row>
    <row r="199" spans="1:8" ht="14.4" x14ac:dyDescent="0.3">
      <c r="A199" s="28" t="s">
        <v>483</v>
      </c>
      <c r="B199" s="29">
        <v>4324400</v>
      </c>
      <c r="C199" s="29">
        <v>4324400</v>
      </c>
      <c r="D199" s="30" t="s">
        <v>10</v>
      </c>
      <c r="E199" s="29" t="s">
        <v>493</v>
      </c>
      <c r="F199" s="29" t="s">
        <v>494</v>
      </c>
      <c r="G199" s="31" t="s">
        <v>495</v>
      </c>
      <c r="H199" s="27" t="str">
        <f t="shared" si="4"/>
        <v>ICT-ICT-LEG01-E / IT - Legal and Professional Fees (432/4400)</v>
      </c>
    </row>
    <row r="200" spans="1:8" ht="14.4" x14ac:dyDescent="0.3">
      <c r="A200" s="28" t="s">
        <v>483</v>
      </c>
      <c r="B200" s="29">
        <v>4324404</v>
      </c>
      <c r="C200" s="29">
        <v>4324404</v>
      </c>
      <c r="D200" s="30" t="s">
        <v>10</v>
      </c>
      <c r="E200" s="29" t="s">
        <v>496</v>
      </c>
      <c r="F200" s="29" t="s">
        <v>497</v>
      </c>
      <c r="G200" s="31" t="s">
        <v>498</v>
      </c>
      <c r="H200" s="27" t="str">
        <f t="shared" si="4"/>
        <v>ICT-ICT-ENV01-E / IT - IT ENVIRONMENT (432/4404)</v>
      </c>
    </row>
    <row r="201" spans="1:8" ht="14.4" x14ac:dyDescent="0.3">
      <c r="A201" s="28" t="s">
        <v>483</v>
      </c>
      <c r="B201" s="29">
        <v>4324404</v>
      </c>
      <c r="C201" s="29">
        <v>4324404</v>
      </c>
      <c r="D201" s="30" t="s">
        <v>10</v>
      </c>
      <c r="E201" s="29" t="s">
        <v>499</v>
      </c>
      <c r="F201" s="29" t="s">
        <v>497</v>
      </c>
      <c r="G201" s="31" t="s">
        <v>500</v>
      </c>
      <c r="H201" s="27" t="str">
        <f t="shared" si="4"/>
        <v>ICT-ICT-ENV02-E / IT - IT ENVIRONMENT- NJC + LOXADA (432/4404)</v>
      </c>
    </row>
    <row r="202" spans="1:8" ht="14.4" x14ac:dyDescent="0.3">
      <c r="A202" s="28" t="s">
        <v>483</v>
      </c>
      <c r="B202" s="29">
        <v>4324404</v>
      </c>
      <c r="C202" s="29">
        <v>4324404</v>
      </c>
      <c r="D202" s="30" t="s">
        <v>10</v>
      </c>
      <c r="E202" s="29" t="s">
        <v>501</v>
      </c>
      <c r="F202" s="29" t="s">
        <v>497</v>
      </c>
      <c r="G202" s="31" t="s">
        <v>502</v>
      </c>
      <c r="H202" s="27" t="str">
        <f t="shared" si="4"/>
        <v>ICT-ICT-ENV03-E / IT - IT ENVIRONMENT- PREMIER CHOICE (432/4404)</v>
      </c>
    </row>
    <row r="203" spans="1:8" ht="14.4" x14ac:dyDescent="0.3">
      <c r="A203" s="28" t="s">
        <v>483</v>
      </c>
      <c r="B203" s="29">
        <v>4324404</v>
      </c>
      <c r="C203" s="29">
        <v>4324404</v>
      </c>
      <c r="D203" s="30" t="s">
        <v>10</v>
      </c>
      <c r="E203" s="29" t="s">
        <v>503</v>
      </c>
      <c r="F203" s="29" t="s">
        <v>497</v>
      </c>
      <c r="G203" s="31" t="s">
        <v>504</v>
      </c>
      <c r="H203" s="27" t="str">
        <f t="shared" si="4"/>
        <v>ICT-ICT-ENV04-E / IT - IT ENVIRONMENT- CLOWDER (432/4404)</v>
      </c>
    </row>
    <row r="204" spans="1:8" ht="14.4" x14ac:dyDescent="0.3">
      <c r="A204" s="28" t="s">
        <v>483</v>
      </c>
      <c r="B204" s="29">
        <v>4324404</v>
      </c>
      <c r="C204" s="29">
        <v>4324404</v>
      </c>
      <c r="D204" s="30" t="s">
        <v>10</v>
      </c>
      <c r="E204" s="29" t="s">
        <v>505</v>
      </c>
      <c r="F204" s="29" t="s">
        <v>497</v>
      </c>
      <c r="G204" s="31" t="s">
        <v>506</v>
      </c>
      <c r="H204" s="27" t="str">
        <f t="shared" si="4"/>
        <v>ICT-ICT-ENV05-E / IT - IT ENVIRONMENT- ZENTSO (432/4404)</v>
      </c>
    </row>
    <row r="205" spans="1:8" ht="14.4" x14ac:dyDescent="0.3">
      <c r="A205" s="28" t="s">
        <v>483</v>
      </c>
      <c r="B205" s="29">
        <v>4324404</v>
      </c>
      <c r="C205" s="29">
        <v>4324404</v>
      </c>
      <c r="D205" s="30" t="s">
        <v>10</v>
      </c>
      <c r="E205" s="29" t="s">
        <v>507</v>
      </c>
      <c r="F205" s="29" t="s">
        <v>497</v>
      </c>
      <c r="G205" s="31" t="s">
        <v>508</v>
      </c>
      <c r="H205" s="27" t="str">
        <f t="shared" si="4"/>
        <v>ICT-ICT-ENV06-E / IT - IT ENVIRONMENT- ASI (432/4404)</v>
      </c>
    </row>
    <row r="206" spans="1:8" ht="14.4" x14ac:dyDescent="0.3">
      <c r="A206" s="28" t="s">
        <v>483</v>
      </c>
      <c r="B206" s="35">
        <v>4324404</v>
      </c>
      <c r="C206" s="29">
        <v>4324404</v>
      </c>
      <c r="D206" s="30" t="s">
        <v>10</v>
      </c>
      <c r="E206" s="29" t="s">
        <v>509</v>
      </c>
      <c r="F206" s="29" t="s">
        <v>497</v>
      </c>
      <c r="G206" s="31" t="s">
        <v>498</v>
      </c>
      <c r="H206" s="27" t="str">
        <f t="shared" si="4"/>
        <v>ICT-ICT-ENV07-E / IT - IT ENVIRONMENT (432/4404)</v>
      </c>
    </row>
    <row r="207" spans="1:8" ht="14.4" x14ac:dyDescent="0.3">
      <c r="A207" s="28" t="s">
        <v>483</v>
      </c>
      <c r="B207" s="29">
        <v>4324405</v>
      </c>
      <c r="C207" s="29">
        <v>4324405</v>
      </c>
      <c r="D207" s="30" t="s">
        <v>10</v>
      </c>
      <c r="E207" s="29" t="s">
        <v>510</v>
      </c>
      <c r="F207" s="29" t="s">
        <v>511</v>
      </c>
      <c r="G207" s="31" t="s">
        <v>512</v>
      </c>
      <c r="H207" s="27" t="str">
        <f t="shared" si="4"/>
        <v>ICT-ICT-DAT01-E / IT - Database IT Costs (NOW IT ENVIRONMENT) (432/4405)</v>
      </c>
    </row>
    <row r="208" spans="1:8" ht="14.4" x14ac:dyDescent="0.3">
      <c r="A208" s="28" t="s">
        <v>483</v>
      </c>
      <c r="B208" s="29">
        <v>4324600</v>
      </c>
      <c r="C208" s="29">
        <v>4324600</v>
      </c>
      <c r="D208" s="30" t="s">
        <v>10</v>
      </c>
      <c r="E208" s="29" t="s">
        <v>513</v>
      </c>
      <c r="F208" s="29" t="s">
        <v>514</v>
      </c>
      <c r="G208" s="31" t="s">
        <v>515</v>
      </c>
      <c r="H208" s="27" t="str">
        <f t="shared" si="4"/>
        <v>ICT-ICT-EQU01-E / IT - Equipment Supplies and Maintenance (432/4600)</v>
      </c>
    </row>
    <row r="209" spans="1:8" ht="14.4" x14ac:dyDescent="0.3">
      <c r="A209" s="28" t="s">
        <v>483</v>
      </c>
      <c r="B209" s="29">
        <v>4324610</v>
      </c>
      <c r="C209" s="29">
        <v>4324610</v>
      </c>
      <c r="D209" s="30" t="s">
        <v>10</v>
      </c>
      <c r="E209" s="29" t="s">
        <v>516</v>
      </c>
      <c r="F209" s="29" t="s">
        <v>517</v>
      </c>
      <c r="G209" s="31" t="s">
        <v>518</v>
      </c>
      <c r="H209" s="27" t="str">
        <f t="shared" si="4"/>
        <v>ICT-ICT-COM01-E / IT - Computer Prog/Training (432/4610)</v>
      </c>
    </row>
    <row r="210" spans="1:8" ht="14.4" x14ac:dyDescent="0.3">
      <c r="A210" s="28" t="s">
        <v>483</v>
      </c>
      <c r="B210" s="29">
        <v>4324610</v>
      </c>
      <c r="C210" s="29">
        <v>4324610</v>
      </c>
      <c r="D210" s="30" t="s">
        <v>10</v>
      </c>
      <c r="E210" s="29" t="s">
        <v>519</v>
      </c>
      <c r="F210" s="29" t="s">
        <v>517</v>
      </c>
      <c r="G210" s="31" t="s">
        <v>520</v>
      </c>
      <c r="H210" s="27" t="str">
        <f t="shared" si="4"/>
        <v>ICT-ICT-COM02-E / IT - Computer Prog/Training - mailchimp (432/4610)</v>
      </c>
    </row>
    <row r="211" spans="1:8" ht="14.4" x14ac:dyDescent="0.3">
      <c r="A211" s="28" t="s">
        <v>483</v>
      </c>
      <c r="B211" s="29">
        <v>4324610</v>
      </c>
      <c r="C211" s="29">
        <v>4324610</v>
      </c>
      <c r="D211" s="30" t="s">
        <v>10</v>
      </c>
      <c r="E211" s="29" t="s">
        <v>521</v>
      </c>
      <c r="F211" s="29" t="s">
        <v>517</v>
      </c>
      <c r="G211" s="31" t="s">
        <v>522</v>
      </c>
      <c r="H211" s="27" t="str">
        <f t="shared" si="4"/>
        <v>ICT-ICT-COM03-E / IT - Computer Prog/Training - Sage (432/4610)</v>
      </c>
    </row>
    <row r="212" spans="1:8" ht="14.4" x14ac:dyDescent="0.3">
      <c r="A212" s="28" t="s">
        <v>483</v>
      </c>
      <c r="B212" s="29">
        <v>4324610</v>
      </c>
      <c r="C212" s="29">
        <v>4324610</v>
      </c>
      <c r="D212" s="30" t="s">
        <v>10</v>
      </c>
      <c r="E212" s="29" t="s">
        <v>523</v>
      </c>
      <c r="F212" s="29" t="s">
        <v>517</v>
      </c>
      <c r="G212" s="31" t="s">
        <v>524</v>
      </c>
      <c r="H212" s="27" t="str">
        <f t="shared" si="4"/>
        <v>ICT-ICT-COM04-E / IT - Computer Prog/Training - Zahara (432/4610)</v>
      </c>
    </row>
    <row r="213" spans="1:8" ht="14.4" x14ac:dyDescent="0.3">
      <c r="A213" s="28" t="s">
        <v>483</v>
      </c>
      <c r="B213" s="29">
        <v>4324610</v>
      </c>
      <c r="C213" s="29">
        <v>4324610</v>
      </c>
      <c r="D213" s="30" t="s">
        <v>10</v>
      </c>
      <c r="E213" s="29" t="s">
        <v>525</v>
      </c>
      <c r="F213" s="29" t="s">
        <v>517</v>
      </c>
      <c r="G213" s="31" t="s">
        <v>526</v>
      </c>
      <c r="H213" s="27" t="str">
        <f t="shared" si="4"/>
        <v>ICT-ICT-COM05-E / IT - Computer Prog/Training - Connect for mailchimp (API) (432/4610)</v>
      </c>
    </row>
    <row r="214" spans="1:8" ht="14.4" x14ac:dyDescent="0.3">
      <c r="A214" s="28" t="s">
        <v>658</v>
      </c>
      <c r="B214" s="29">
        <v>203481</v>
      </c>
      <c r="C214" s="29">
        <v>203481</v>
      </c>
      <c r="D214" s="30" t="s">
        <v>10</v>
      </c>
      <c r="E214" s="29" t="s">
        <v>610</v>
      </c>
      <c r="F214" s="29" t="s">
        <v>611</v>
      </c>
      <c r="G214" s="31" t="s">
        <v>612</v>
      </c>
      <c r="H214" s="27" t="str">
        <f t="shared" si="4"/>
        <v>QUA-AWA-CHA01-E / AWARDING BODY - Chartered Practitioners Costs (20/3481)</v>
      </c>
    </row>
    <row r="215" spans="1:8" ht="14.4" x14ac:dyDescent="0.3">
      <c r="A215" s="28" t="s">
        <v>658</v>
      </c>
      <c r="B215" s="29">
        <v>204200</v>
      </c>
      <c r="C215" s="29">
        <v>204200</v>
      </c>
      <c r="D215" s="30" t="s">
        <v>10</v>
      </c>
      <c r="E215" s="29" t="s">
        <v>613</v>
      </c>
      <c r="F215" s="29" t="s">
        <v>614</v>
      </c>
      <c r="G215" s="31" t="s">
        <v>615</v>
      </c>
      <c r="H215" s="27" t="str">
        <f t="shared" si="4"/>
        <v>QUA-AWA-STA01-E / AWARDING BODY - Stationery (20/4200)</v>
      </c>
    </row>
    <row r="216" spans="1:8" ht="14.4" x14ac:dyDescent="0.3">
      <c r="A216" s="28" t="s">
        <v>658</v>
      </c>
      <c r="B216" s="29">
        <v>204330</v>
      </c>
      <c r="C216" s="29">
        <v>204330</v>
      </c>
      <c r="D216" s="30" t="s">
        <v>10</v>
      </c>
      <c r="E216" s="29" t="s">
        <v>616</v>
      </c>
      <c r="F216" s="29" t="s">
        <v>617</v>
      </c>
      <c r="G216" s="31" t="s">
        <v>618</v>
      </c>
      <c r="H216" s="27" t="str">
        <f t="shared" si="4"/>
        <v>QUA-AWA-SUB01-E / AWARDING BODY - Subscriptions to External Bodies (20/4330)</v>
      </c>
    </row>
    <row r="217" spans="1:8" ht="14.4" x14ac:dyDescent="0.3">
      <c r="A217" s="28" t="s">
        <v>658</v>
      </c>
      <c r="B217" s="29">
        <v>204400</v>
      </c>
      <c r="C217" s="29">
        <v>204400</v>
      </c>
      <c r="D217" s="30" t="s">
        <v>10</v>
      </c>
      <c r="E217" s="29" t="s">
        <v>619</v>
      </c>
      <c r="F217" s="29" t="s">
        <v>620</v>
      </c>
      <c r="G217" s="31" t="s">
        <v>621</v>
      </c>
      <c r="H217" s="27" t="str">
        <f t="shared" si="4"/>
        <v>QUA-AWA-LEG01-E / AWARDING BODY - Legal and Professional Fees (20/4400)</v>
      </c>
    </row>
    <row r="218" spans="1:8" ht="14.4" x14ac:dyDescent="0.3">
      <c r="A218" s="28" t="s">
        <v>658</v>
      </c>
      <c r="B218" s="29">
        <v>205536</v>
      </c>
      <c r="C218" s="29">
        <v>205536</v>
      </c>
      <c r="D218" s="30" t="s">
        <v>10</v>
      </c>
      <c r="E218" s="29" t="s">
        <v>622</v>
      </c>
      <c r="F218" s="29" t="s">
        <v>623</v>
      </c>
      <c r="G218" s="31" t="s">
        <v>624</v>
      </c>
      <c r="H218" s="27" t="str">
        <f t="shared" si="4"/>
        <v>QUA-AWA-COU01-E / AWARDING BODY - Couriers &amp; Shipping (20/5536)</v>
      </c>
    </row>
    <row r="219" spans="1:8" ht="14.4" x14ac:dyDescent="0.3">
      <c r="A219" s="28" t="s">
        <v>658</v>
      </c>
      <c r="B219" s="29">
        <v>205548</v>
      </c>
      <c r="C219" s="29">
        <v>205548</v>
      </c>
      <c r="D219" s="30" t="s">
        <v>10</v>
      </c>
      <c r="E219" s="29" t="s">
        <v>625</v>
      </c>
      <c r="F219" s="29" t="s">
        <v>626</v>
      </c>
      <c r="G219" s="31" t="s">
        <v>627</v>
      </c>
      <c r="H219" s="27" t="str">
        <f t="shared" si="4"/>
        <v>QUA-AWA-TRA01-E / AWARDING BODY - Travel Costs (20/5548)</v>
      </c>
    </row>
    <row r="220" spans="1:8" ht="14.4" x14ac:dyDescent="0.3">
      <c r="A220" s="28" t="s">
        <v>658</v>
      </c>
      <c r="B220" s="29">
        <v>205556</v>
      </c>
      <c r="C220" s="29">
        <v>205556</v>
      </c>
      <c r="D220" s="30" t="s">
        <v>10</v>
      </c>
      <c r="E220" s="29" t="s">
        <v>628</v>
      </c>
      <c r="F220" s="29" t="s">
        <v>629</v>
      </c>
      <c r="G220" s="31" t="s">
        <v>630</v>
      </c>
      <c r="H220" s="27" t="str">
        <f t="shared" si="4"/>
        <v>QUA-AWA-CAT01-E / AWARDING BODY - Catering (20/5556)</v>
      </c>
    </row>
  </sheetData>
  <sheetProtection algorithmName="SHA-512" hashValue="RZUNW4Qd3SEieX4Qq/Q3t3fIE0rT9H2K5OZz/gwaJKwM7C/i//cXRTF+vwxj96Gw2pzvqI+x65L+LihfrotX8g==" saltValue="m9UsXuUnF+gtSMBOGx20Xw==" spinCount="100000" sheet="1" objects="1" scenarios="1" selectLockedCells="1" selectUnlockedCells="1"/>
  <conditionalFormatting sqref="B2:B24">
    <cfRule type="duplicateValues" dxfId="33" priority="32"/>
  </conditionalFormatting>
  <conditionalFormatting sqref="B25:B66">
    <cfRule type="duplicateValues" dxfId="32" priority="27"/>
  </conditionalFormatting>
  <conditionalFormatting sqref="B67:B76">
    <cfRule type="duplicateValues" dxfId="31" priority="24"/>
  </conditionalFormatting>
  <conditionalFormatting sqref="B77:B118">
    <cfRule type="duplicateValues" dxfId="30" priority="21"/>
  </conditionalFormatting>
  <conditionalFormatting sqref="B119:B155">
    <cfRule type="duplicateValues" dxfId="29" priority="16"/>
  </conditionalFormatting>
  <conditionalFormatting sqref="B156:B168">
    <cfRule type="duplicateValues" dxfId="28" priority="13"/>
  </conditionalFormatting>
  <conditionalFormatting sqref="B169:B184">
    <cfRule type="duplicateValues" dxfId="27" priority="10"/>
  </conditionalFormatting>
  <conditionalFormatting sqref="B185:B195">
    <cfRule type="duplicateValues" dxfId="26" priority="7"/>
  </conditionalFormatting>
  <conditionalFormatting sqref="B196:B213">
    <cfRule type="duplicateValues" dxfId="25" priority="4"/>
  </conditionalFormatting>
  <conditionalFormatting sqref="B214:B220">
    <cfRule type="duplicateValues" dxfId="24" priority="1"/>
  </conditionalFormatting>
  <conditionalFormatting sqref="E2:E7">
    <cfRule type="duplicateValues" dxfId="23" priority="34"/>
  </conditionalFormatting>
  <conditionalFormatting sqref="E8:E24">
    <cfRule type="duplicateValues" dxfId="22" priority="31"/>
  </conditionalFormatting>
  <conditionalFormatting sqref="E25:E66">
    <cfRule type="duplicateValues" dxfId="21" priority="28"/>
  </conditionalFormatting>
  <conditionalFormatting sqref="E67:E76">
    <cfRule type="duplicateValues" dxfId="20" priority="26"/>
  </conditionalFormatting>
  <conditionalFormatting sqref="E77:E118">
    <cfRule type="duplicateValues" dxfId="19" priority="23"/>
  </conditionalFormatting>
  <conditionalFormatting sqref="E119:E152">
    <cfRule type="duplicateValues" dxfId="18" priority="19"/>
  </conditionalFormatting>
  <conditionalFormatting sqref="E153:E155">
    <cfRule type="duplicateValues" dxfId="17" priority="20"/>
  </conditionalFormatting>
  <conditionalFormatting sqref="E157:E168">
    <cfRule type="duplicateValues" dxfId="16" priority="15"/>
  </conditionalFormatting>
  <conditionalFormatting sqref="E169:E184">
    <cfRule type="duplicateValues" dxfId="15" priority="12"/>
  </conditionalFormatting>
  <conditionalFormatting sqref="E185:E195">
    <cfRule type="duplicateValues" dxfId="14" priority="9"/>
  </conditionalFormatting>
  <conditionalFormatting sqref="E196:E213">
    <cfRule type="duplicateValues" dxfId="13" priority="6"/>
  </conditionalFormatting>
  <conditionalFormatting sqref="E214:E220">
    <cfRule type="duplicateValues" dxfId="12" priority="3"/>
  </conditionalFormatting>
  <conditionalFormatting sqref="F2:F7">
    <cfRule type="duplicateValues" dxfId="11" priority="33"/>
  </conditionalFormatting>
  <conditionalFormatting sqref="F8:F24">
    <cfRule type="duplicateValues" dxfId="10" priority="30"/>
  </conditionalFormatting>
  <conditionalFormatting sqref="F25:F66">
    <cfRule type="duplicateValues" dxfId="9" priority="29"/>
  </conditionalFormatting>
  <conditionalFormatting sqref="F67:F76">
    <cfRule type="duplicateValues" dxfId="8" priority="25"/>
  </conditionalFormatting>
  <conditionalFormatting sqref="F77:F118">
    <cfRule type="duplicateValues" dxfId="7" priority="22"/>
  </conditionalFormatting>
  <conditionalFormatting sqref="F119:F152">
    <cfRule type="duplicateValues" dxfId="6" priority="18"/>
  </conditionalFormatting>
  <conditionalFormatting sqref="F153:F155">
    <cfRule type="duplicateValues" dxfId="5" priority="17"/>
  </conditionalFormatting>
  <conditionalFormatting sqref="F156:F168">
    <cfRule type="duplicateValues" dxfId="4" priority="14"/>
  </conditionalFormatting>
  <conditionalFormatting sqref="F169:F184">
    <cfRule type="duplicateValues" dxfId="3" priority="11"/>
  </conditionalFormatting>
  <conditionalFormatting sqref="F185:F195">
    <cfRule type="duplicateValues" dxfId="2" priority="8"/>
  </conditionalFormatting>
  <conditionalFormatting sqref="F196:F213">
    <cfRule type="duplicateValues" dxfId="1" priority="5"/>
  </conditionalFormatting>
  <conditionalFormatting sqref="F214:F220">
    <cfRule type="duplicateValues" dxfId="0" priority="2"/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74CF0F-5B69-4C28-86CD-ABFF1AB82679}">
  <sheetPr codeName="Sheet5"/>
  <dimension ref="A1:A2"/>
  <sheetViews>
    <sheetView workbookViewId="0">
      <selection activeCell="G30" sqref="G30"/>
    </sheetView>
  </sheetViews>
  <sheetFormatPr defaultRowHeight="13.2" x14ac:dyDescent="0.25"/>
  <cols>
    <col min="1" max="1" width="17.44140625" bestFit="1" customWidth="1"/>
    <col min="2" max="3" width="8" bestFit="1" customWidth="1"/>
    <col min="4" max="4" width="2.33203125" bestFit="1" customWidth="1"/>
    <col min="5" max="5" width="18" bestFit="1" customWidth="1"/>
    <col min="6" max="6" width="8.5546875" bestFit="1" customWidth="1"/>
    <col min="7" max="7" width="89.88671875" bestFit="1" customWidth="1"/>
    <col min="8" max="8" width="106.88671875" bestFit="1" customWidth="1"/>
  </cols>
  <sheetData>
    <row r="1" spans="1:1" x14ac:dyDescent="0.25">
      <c r="A1" t="e">
        <f>#REF!</f>
        <v>#REF!</v>
      </c>
    </row>
    <row r="2" spans="1:1" x14ac:dyDescent="0.25">
      <c r="A2" t="e" cm="1">
        <f t="array" ref="A2">_xlfn._xlws.FILTER('ALL CODES'!A:H,'ALL CODES'!A:A='FILTERED CODES'!$A$1)</f>
        <v>#REF!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C007A2-6545-4A8A-B82A-B9A3E044B5EC}">
  <sheetPr codeName="Sheet6"/>
  <dimension ref="A1:B11"/>
  <sheetViews>
    <sheetView workbookViewId="0">
      <selection sqref="A1:XFD1048576"/>
    </sheetView>
  </sheetViews>
  <sheetFormatPr defaultColWidth="9.109375" defaultRowHeight="13.2" x14ac:dyDescent="0.25"/>
  <cols>
    <col min="1" max="1" width="30.6640625" style="27" bestFit="1" customWidth="1"/>
    <col min="2" max="2" width="118" style="27" bestFit="1" customWidth="1"/>
    <col min="3" max="16384" width="9.109375" style="27"/>
  </cols>
  <sheetData>
    <row r="1" spans="1:2" x14ac:dyDescent="0.25">
      <c r="A1" s="27" t="str" cm="1">
        <f t="array" ref="A1:A11">_xlfn.UNIQUE(_xlfn._xlws.FILTER('ALL CODES'!A:A,'ALL CODES'!A:A&lt;&gt;""))</f>
        <v>Select Approver</v>
      </c>
      <c r="B1" s="27" t="e" cm="1">
        <f t="array" ref="B1">_xlfn._xlws.FILTER('ALL CODES'!H:H,'ALL CODES'!A:A=#REF!)</f>
        <v>#REF!</v>
      </c>
    </row>
    <row r="2" spans="1:2" x14ac:dyDescent="0.25">
      <c r="A2" s="27" t="str">
        <v>ALASTAIR MCCAPRA/EVA MOTA</v>
      </c>
    </row>
    <row r="3" spans="1:2" x14ac:dyDescent="0.25">
      <c r="A3" s="27" t="str">
        <v>CLAIRE BLOOMER</v>
      </c>
    </row>
    <row r="4" spans="1:2" x14ac:dyDescent="0.25">
      <c r="A4" s="27" t="str">
        <v>SUKHJIT GREWAL</v>
      </c>
    </row>
    <row r="5" spans="1:2" x14ac:dyDescent="0.25">
      <c r="A5" s="27" t="str">
        <v>SARAH ION</v>
      </c>
    </row>
    <row r="6" spans="1:2" x14ac:dyDescent="0.25">
      <c r="A6" s="27" t="str">
        <v>CATHERINE MORGAN</v>
      </c>
    </row>
    <row r="7" spans="1:2" x14ac:dyDescent="0.25">
      <c r="A7" s="27" t="str">
        <v>JANET ADEYEMI</v>
      </c>
    </row>
    <row r="8" spans="1:2" x14ac:dyDescent="0.25">
      <c r="A8" s="27" t="str">
        <v>GRAHAM KENCH</v>
      </c>
    </row>
    <row r="9" spans="1:2" x14ac:dyDescent="0.25">
      <c r="A9" s="27" t="str">
        <v>JON GERLIS</v>
      </c>
    </row>
    <row r="10" spans="1:2" x14ac:dyDescent="0.25">
      <c r="A10" s="27" t="str">
        <v>JIM RICHES</v>
      </c>
    </row>
    <row r="11" spans="1:2" x14ac:dyDescent="0.25">
      <c r="A11" s="27" t="str">
        <v>BERNADETTE EVELEIGH</v>
      </c>
    </row>
  </sheetData>
  <sheetProtection algorithmName="SHA-512" hashValue="pypAIqEB/c/RI/dztslcfqB4qhwu4rV+/t04IXhKZ+X5weEwbp0DI6uR+uBIhRtlQwnSWFLcZrU60n/4R1E1ww==" saltValue="+oIzRlQ59AJkjpdKXxiq4Q==" spinCount="100000" sheet="1" objects="1" scenarios="1" selectLockedCells="1" selectUnlockedCells="1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f89d8b46-1e9a-4f62-8d07-130f6b56c987">
      <UserInfo>
        <DisplayName>Payments</DisplayName>
        <AccountId>2164</AccountId>
        <AccountType/>
      </UserInfo>
    </SharedWithUsers>
    <TaxCatchAll xmlns="f89d8b46-1e9a-4f62-8d07-130f6b56c987" xsi:nil="true"/>
    <lcf76f155ced4ddcb4097134ff3c332f xmlns="81760aa7-5c8e-45c2-be77-6644393c35f0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8222DD1B1074044A9B4E0451F48E1E3" ma:contentTypeVersion="18" ma:contentTypeDescription="Create a new document." ma:contentTypeScope="" ma:versionID="a70b6c6f409519294e789cd29bbea924">
  <xsd:schema xmlns:xsd="http://www.w3.org/2001/XMLSchema" xmlns:xs="http://www.w3.org/2001/XMLSchema" xmlns:p="http://schemas.microsoft.com/office/2006/metadata/properties" xmlns:ns2="81760aa7-5c8e-45c2-be77-6644393c35f0" xmlns:ns3="f89d8b46-1e9a-4f62-8d07-130f6b56c987" targetNamespace="http://schemas.microsoft.com/office/2006/metadata/properties" ma:root="true" ma:fieldsID="2fdb834b1812ceb44dd7d5fa529f6721" ns2:_="" ns3:_="">
    <xsd:import namespace="81760aa7-5c8e-45c2-be77-6644393c35f0"/>
    <xsd:import namespace="f89d8b46-1e9a-4f62-8d07-130f6b56c98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OCR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1760aa7-5c8e-45c2-be77-6644393c35f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5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f5b12a42-60a4-495e-9a3f-ffcc1229df0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89d8b46-1e9a-4f62-8d07-130f6b56c987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abcb58b5-97a1-4d78-98df-49215d93f7d7}" ma:internalName="TaxCatchAll" ma:showField="CatchAllData" ma:web="f89d8b46-1e9a-4f62-8d07-130f6b56c98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216D1C17-A84E-4C9A-B99C-E532973364C5}">
  <ds:schemaRefs>
    <ds:schemaRef ds:uri="http://schemas.microsoft.com/office/2006/metadata/properties"/>
    <ds:schemaRef ds:uri="http://schemas.microsoft.com/office/infopath/2007/PartnerControls"/>
    <ds:schemaRef ds:uri="f89d8b46-1e9a-4f62-8d07-130f6b56c987"/>
    <ds:schemaRef ds:uri="81760aa7-5c8e-45c2-be77-6644393c35f0"/>
  </ds:schemaRefs>
</ds:datastoreItem>
</file>

<file path=customXml/itemProps2.xml><?xml version="1.0" encoding="utf-8"?>
<ds:datastoreItem xmlns:ds="http://schemas.openxmlformats.org/officeDocument/2006/customXml" ds:itemID="{B63AEA5B-4C95-4B7A-961A-49F0A06FBBC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1760aa7-5c8e-45c2-be77-6644393c35f0"/>
    <ds:schemaRef ds:uri="f89d8b46-1e9a-4f62-8d07-130f6b56c98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D84CC351-655C-4EFB-A515-3C12A9954563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Claim Form 2025</vt:lpstr>
      <vt:lpstr>TRAVEL METHOD</vt:lpstr>
      <vt:lpstr>APPROVERS</vt:lpstr>
      <vt:lpstr>ALL CODES</vt:lpstr>
      <vt:lpstr>FILTERED CODES</vt:lpstr>
      <vt:lpstr>FILTERED LIST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Martin Hawkes</dc:creator>
  <cp:keywords/>
  <dc:description/>
  <cp:lastModifiedBy>Hayley Barrett</cp:lastModifiedBy>
  <cp:revision/>
  <cp:lastPrinted>2024-05-17T15:03:50Z</cp:lastPrinted>
  <dcterms:created xsi:type="dcterms:W3CDTF">2010-07-09T11:49:56Z</dcterms:created>
  <dcterms:modified xsi:type="dcterms:W3CDTF">2025-02-10T15:06:18Z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0x010100D8222DD1B1074044A9B4E0451F48E1E3</vt:lpwstr>
  </property>
  <property fmtid="{D5CDD505-2E9C-101B-9397-08002B2CF9AE}" pid="3" name="Order">
    <vt:r8>8134800</vt:r8>
  </property>
  <property fmtid="{D5CDD505-2E9C-101B-9397-08002B2CF9AE}" pid="4" name="MediaServiceImageTags">
    <vt:lpwstr/>
  </property>
</Properties>
</file>